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8" windowHeight="8190" tabRatio="500"/>
  </bookViews>
  <sheets>
    <sheet name="Лист1" sheetId="1" r:id="rId1"/>
    <sheet name="Лист2" sheetId="2" r:id="rId2"/>
    <sheet name="Лист3" sheetId="3" r:id="rId3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49" i="1" l="1"/>
  <c r="H108" i="1" l="1"/>
  <c r="F108" i="1" s="1"/>
  <c r="H233" i="1" l="1"/>
  <c r="F233" i="1" s="1"/>
  <c r="H232" i="1"/>
  <c r="F232" i="1" s="1"/>
  <c r="H231" i="1"/>
  <c r="F231" i="1" s="1"/>
  <c r="H230" i="1"/>
  <c r="F230" i="1" s="1"/>
  <c r="H229" i="1"/>
  <c r="F229" i="1" s="1"/>
  <c r="H228" i="1"/>
  <c r="F228" i="1" s="1"/>
  <c r="H226" i="1"/>
  <c r="F226" i="1" s="1"/>
  <c r="H225" i="1"/>
  <c r="F225" i="1" s="1"/>
  <c r="H224" i="1"/>
  <c r="F224" i="1" s="1"/>
  <c r="H223" i="1"/>
  <c r="F223" i="1" s="1"/>
  <c r="H222" i="1"/>
  <c r="F222" i="1" s="1"/>
  <c r="H221" i="1"/>
  <c r="F221" i="1" s="1"/>
  <c r="H219" i="1"/>
  <c r="F219" i="1" s="1"/>
  <c r="H218" i="1"/>
  <c r="F218" i="1" s="1"/>
  <c r="H216" i="1"/>
  <c r="F216" i="1" s="1"/>
  <c r="H215" i="1"/>
  <c r="F215" i="1" s="1"/>
  <c r="H214" i="1"/>
  <c r="F214" i="1" s="1"/>
  <c r="H213" i="1"/>
  <c r="F213" i="1" s="1"/>
  <c r="H212" i="1"/>
  <c r="F212" i="1" s="1"/>
  <c r="H211" i="1"/>
  <c r="F211" i="1" s="1"/>
  <c r="H210" i="1"/>
  <c r="F210" i="1" s="1"/>
  <c r="H209" i="1"/>
  <c r="F209" i="1" s="1"/>
  <c r="H208" i="1"/>
  <c r="F208" i="1" s="1"/>
  <c r="H207" i="1"/>
  <c r="F207" i="1" s="1"/>
  <c r="H206" i="1"/>
  <c r="F206" i="1" s="1"/>
  <c r="H204" i="1"/>
  <c r="F204" i="1" s="1"/>
  <c r="H203" i="1"/>
  <c r="F203" i="1" s="1"/>
  <c r="H202" i="1"/>
  <c r="F202" i="1" s="1"/>
  <c r="H201" i="1"/>
  <c r="F201" i="1" s="1"/>
  <c r="H200" i="1"/>
  <c r="F200" i="1" s="1"/>
  <c r="H199" i="1"/>
  <c r="F199" i="1" s="1"/>
  <c r="H198" i="1"/>
  <c r="F198" i="1" s="1"/>
  <c r="H197" i="1"/>
  <c r="F197" i="1" s="1"/>
  <c r="H195" i="1"/>
  <c r="F195" i="1" s="1"/>
  <c r="H194" i="1"/>
  <c r="F194" i="1" s="1"/>
  <c r="H193" i="1"/>
  <c r="F193" i="1" s="1"/>
  <c r="H192" i="1"/>
  <c r="F192" i="1" s="1"/>
  <c r="H191" i="1"/>
  <c r="F191" i="1" s="1"/>
  <c r="H190" i="1"/>
  <c r="F190" i="1" s="1"/>
  <c r="H189" i="1"/>
  <c r="F189" i="1" s="1"/>
  <c r="H188" i="1"/>
  <c r="F188" i="1" s="1"/>
  <c r="H187" i="1"/>
  <c r="F187" i="1" s="1"/>
  <c r="H186" i="1"/>
  <c r="F186" i="1" s="1"/>
  <c r="H185" i="1"/>
  <c r="F185" i="1" s="1"/>
  <c r="H184" i="1"/>
  <c r="F184" i="1" s="1"/>
  <c r="H183" i="1"/>
  <c r="F183" i="1" s="1"/>
  <c r="H180" i="1"/>
  <c r="F180" i="1" s="1"/>
  <c r="H179" i="1"/>
  <c r="F179" i="1" s="1"/>
  <c r="H178" i="1"/>
  <c r="F178" i="1" s="1"/>
  <c r="H177" i="1"/>
  <c r="F177" i="1" s="1"/>
  <c r="H175" i="1"/>
  <c r="F175" i="1" s="1"/>
  <c r="H174" i="1"/>
  <c r="F174" i="1" s="1"/>
  <c r="H173" i="1"/>
  <c r="F173" i="1" s="1"/>
  <c r="H172" i="1"/>
  <c r="F172" i="1" s="1"/>
  <c r="H171" i="1"/>
  <c r="F171" i="1" s="1"/>
  <c r="H170" i="1"/>
  <c r="F170" i="1" s="1"/>
  <c r="H169" i="1"/>
  <c r="F169" i="1" s="1"/>
  <c r="H168" i="1"/>
  <c r="F168" i="1" s="1"/>
  <c r="H167" i="1"/>
  <c r="F167" i="1" s="1"/>
  <c r="H166" i="1"/>
  <c r="F166" i="1" s="1"/>
  <c r="H165" i="1"/>
  <c r="F165" i="1" s="1"/>
  <c r="H164" i="1"/>
  <c r="F164" i="1" s="1"/>
  <c r="H163" i="1"/>
  <c r="F163" i="1" s="1"/>
  <c r="H162" i="1"/>
  <c r="F162" i="1" s="1"/>
  <c r="H161" i="1"/>
  <c r="F161" i="1" s="1"/>
  <c r="H160" i="1"/>
  <c r="F160" i="1" s="1"/>
  <c r="H159" i="1"/>
  <c r="F159" i="1" s="1"/>
  <c r="H158" i="1"/>
  <c r="F158" i="1" s="1"/>
  <c r="H157" i="1"/>
  <c r="F157" i="1" s="1"/>
  <c r="H156" i="1"/>
  <c r="F156" i="1" s="1"/>
  <c r="H155" i="1"/>
  <c r="F155" i="1" s="1"/>
  <c r="H154" i="1"/>
  <c r="F154" i="1" s="1"/>
  <c r="H153" i="1"/>
  <c r="F153" i="1" s="1"/>
  <c r="H152" i="1"/>
  <c r="F152" i="1" s="1"/>
  <c r="H151" i="1"/>
  <c r="F151" i="1" s="1"/>
  <c r="H150" i="1"/>
  <c r="F150" i="1" s="1"/>
  <c r="H148" i="1"/>
  <c r="F148" i="1" s="1"/>
  <c r="H147" i="1"/>
  <c r="F147" i="1" s="1"/>
  <c r="H146" i="1"/>
  <c r="F146" i="1" s="1"/>
  <c r="H145" i="1"/>
  <c r="F145" i="1" s="1"/>
  <c r="H144" i="1"/>
  <c r="F144" i="1" s="1"/>
  <c r="H142" i="1"/>
  <c r="F142" i="1" s="1"/>
  <c r="H141" i="1"/>
  <c r="F141" i="1" s="1"/>
  <c r="H140" i="1"/>
  <c r="F140" i="1" s="1"/>
  <c r="H139" i="1"/>
  <c r="F139" i="1" s="1"/>
  <c r="H138" i="1"/>
  <c r="F138" i="1" s="1"/>
  <c r="H135" i="1"/>
  <c r="F135" i="1" s="1"/>
  <c r="H134" i="1"/>
  <c r="F134" i="1" s="1"/>
  <c r="H133" i="1"/>
  <c r="F133" i="1" s="1"/>
  <c r="H130" i="1"/>
  <c r="F130" i="1" s="1"/>
  <c r="H129" i="1"/>
  <c r="F129" i="1" s="1"/>
  <c r="H128" i="1"/>
  <c r="F128" i="1" s="1"/>
  <c r="H127" i="1"/>
  <c r="F127" i="1" s="1"/>
  <c r="H126" i="1"/>
  <c r="F126" i="1" s="1"/>
  <c r="H125" i="1"/>
  <c r="F125" i="1" s="1"/>
  <c r="H124" i="1"/>
  <c r="F124" i="1" s="1"/>
  <c r="H123" i="1"/>
  <c r="F123" i="1" s="1"/>
  <c r="H122" i="1"/>
  <c r="F122" i="1" s="1"/>
  <c r="H120" i="1"/>
  <c r="F120" i="1" s="1"/>
  <c r="H119" i="1"/>
  <c r="F119" i="1" s="1"/>
  <c r="H118" i="1"/>
  <c r="F118" i="1" s="1"/>
  <c r="H117" i="1"/>
  <c r="F117" i="1" s="1"/>
  <c r="H116" i="1"/>
  <c r="F116" i="1" s="1"/>
  <c r="H115" i="1"/>
  <c r="F115" i="1" s="1"/>
  <c r="H114" i="1"/>
  <c r="F114" i="1" s="1"/>
  <c r="H112" i="1"/>
  <c r="F112" i="1" s="1"/>
  <c r="H111" i="1"/>
  <c r="F111" i="1" s="1"/>
  <c r="H110" i="1"/>
  <c r="F110" i="1" s="1"/>
  <c r="H109" i="1"/>
  <c r="F109" i="1" s="1"/>
  <c r="H107" i="1"/>
  <c r="F107" i="1" s="1"/>
  <c r="H106" i="1"/>
  <c r="F106" i="1" s="1"/>
  <c r="H105" i="1"/>
  <c r="F105" i="1" s="1"/>
  <c r="H104" i="1"/>
  <c r="F104" i="1" s="1"/>
  <c r="H101" i="1"/>
  <c r="F101" i="1" s="1"/>
  <c r="H100" i="1"/>
  <c r="F100" i="1" s="1"/>
  <c r="H99" i="1"/>
  <c r="F99" i="1" s="1"/>
  <c r="H98" i="1"/>
  <c r="F98" i="1" s="1"/>
  <c r="H97" i="1"/>
  <c r="F97" i="1" s="1"/>
  <c r="H96" i="1"/>
  <c r="F96" i="1" s="1"/>
  <c r="H95" i="1"/>
  <c r="F95" i="1" s="1"/>
  <c r="H94" i="1"/>
  <c r="F94" i="1" s="1"/>
  <c r="H93" i="1"/>
  <c r="F93" i="1" s="1"/>
  <c r="H92" i="1"/>
  <c r="F92" i="1" s="1"/>
  <c r="H91" i="1"/>
  <c r="F91" i="1" s="1"/>
  <c r="H90" i="1"/>
  <c r="F90" i="1" s="1"/>
  <c r="H89" i="1"/>
  <c r="F89" i="1" s="1"/>
  <c r="H88" i="1"/>
  <c r="F88" i="1" s="1"/>
  <c r="H86" i="1"/>
  <c r="F86" i="1" s="1"/>
  <c r="H85" i="1"/>
  <c r="F85" i="1" s="1"/>
  <c r="H84" i="1"/>
  <c r="F84" i="1" s="1"/>
  <c r="H83" i="1"/>
  <c r="F83" i="1" s="1"/>
  <c r="H82" i="1"/>
  <c r="F82" i="1" s="1"/>
  <c r="H80" i="1"/>
  <c r="F80" i="1" s="1"/>
  <c r="H79" i="1"/>
  <c r="F79" i="1" s="1"/>
  <c r="H78" i="1"/>
  <c r="F78" i="1" s="1"/>
  <c r="H77" i="1"/>
  <c r="F77" i="1" s="1"/>
  <c r="H75" i="1"/>
  <c r="F75" i="1" s="1"/>
  <c r="H74" i="1"/>
  <c r="F74" i="1" s="1"/>
  <c r="H73" i="1"/>
  <c r="F73" i="1" s="1"/>
  <c r="H72" i="1"/>
  <c r="F72" i="1" s="1"/>
  <c r="H71" i="1"/>
  <c r="F71" i="1" s="1"/>
  <c r="H69" i="1"/>
  <c r="F69" i="1" s="1"/>
  <c r="F68" i="1"/>
  <c r="H67" i="1"/>
  <c r="F67" i="1" s="1"/>
  <c r="H66" i="1"/>
  <c r="F66" i="1" s="1"/>
  <c r="H65" i="1"/>
  <c r="F65" i="1" s="1"/>
  <c r="H63" i="1"/>
  <c r="F63" i="1" s="1"/>
  <c r="H62" i="1"/>
  <c r="F62" i="1" s="1"/>
  <c r="H61" i="1"/>
  <c r="F61" i="1" s="1"/>
  <c r="H60" i="1"/>
  <c r="F60" i="1" s="1"/>
  <c r="H59" i="1"/>
  <c r="F59" i="1" s="1"/>
  <c r="H58" i="1"/>
  <c r="F58" i="1" s="1"/>
  <c r="H57" i="1"/>
  <c r="F57" i="1" s="1"/>
  <c r="H54" i="1"/>
  <c r="F54" i="1" s="1"/>
  <c r="H53" i="1"/>
  <c r="F53" i="1" s="1"/>
  <c r="H52" i="1"/>
  <c r="F52" i="1" s="1"/>
  <c r="H51" i="1"/>
  <c r="F51" i="1" s="1"/>
  <c r="H50" i="1"/>
  <c r="F50" i="1" s="1"/>
  <c r="H49" i="1"/>
  <c r="F49" i="1" s="1"/>
  <c r="H48" i="1"/>
  <c r="F48" i="1" s="1"/>
  <c r="H47" i="1"/>
  <c r="F47" i="1" s="1"/>
  <c r="H45" i="1"/>
  <c r="F45" i="1" s="1"/>
  <c r="H44" i="1"/>
  <c r="F44" i="1" s="1"/>
  <c r="H43" i="1"/>
  <c r="F43" i="1" s="1"/>
  <c r="H41" i="1"/>
  <c r="F41" i="1" s="1"/>
  <c r="H40" i="1"/>
  <c r="F40" i="1" s="1"/>
  <c r="H39" i="1"/>
  <c r="F39" i="1" s="1"/>
  <c r="H37" i="1"/>
  <c r="F37" i="1" s="1"/>
  <c r="H36" i="1"/>
  <c r="F36" i="1" s="1"/>
  <c r="H35" i="1"/>
  <c r="F35" i="1" s="1"/>
  <c r="H34" i="1"/>
  <c r="F34" i="1" s="1"/>
  <c r="H32" i="1"/>
  <c r="F32" i="1" s="1"/>
  <c r="H31" i="1"/>
  <c r="F31" i="1" s="1"/>
  <c r="H30" i="1"/>
  <c r="F30" i="1" s="1"/>
  <c r="H29" i="1"/>
  <c r="F29" i="1" s="1"/>
  <c r="H28" i="1"/>
  <c r="F28" i="1" s="1"/>
  <c r="H27" i="1"/>
  <c r="F27" i="1" s="1"/>
  <c r="H26" i="1"/>
  <c r="F26" i="1" s="1"/>
  <c r="H25" i="1"/>
  <c r="F25" i="1" s="1"/>
  <c r="H24" i="1"/>
  <c r="F24" i="1" s="1"/>
  <c r="H23" i="1"/>
  <c r="F23" i="1" s="1"/>
  <c r="H22" i="1"/>
  <c r="F22" i="1" s="1"/>
  <c r="H20" i="1"/>
  <c r="F20" i="1" s="1"/>
  <c r="H19" i="1"/>
  <c r="F19" i="1" s="1"/>
  <c r="H18" i="1"/>
  <c r="F18" i="1" s="1"/>
  <c r="H17" i="1"/>
  <c r="F17" i="1" s="1"/>
  <c r="F14" i="1"/>
  <c r="H13" i="1"/>
  <c r="F13" i="1" s="1"/>
  <c r="H11" i="1"/>
  <c r="F11" i="1" s="1"/>
  <c r="H8" i="1"/>
  <c r="F8" i="1" s="1"/>
  <c r="H7" i="1"/>
  <c r="F7" i="1" s="1"/>
  <c r="G135" i="1" l="1"/>
  <c r="G54" i="1"/>
  <c r="G32" i="1"/>
  <c r="G130" i="1"/>
  <c r="G226" i="1"/>
  <c r="G63" i="1"/>
  <c r="G175" i="1"/>
  <c r="G219" i="1"/>
  <c r="G37" i="1"/>
  <c r="G20" i="1"/>
  <c r="G112" i="1"/>
  <c r="G204" i="1"/>
  <c r="G120" i="1"/>
  <c r="G69" i="1"/>
  <c r="G142" i="1"/>
  <c r="G101" i="1"/>
  <c r="G195" i="1"/>
  <c r="G86" i="1"/>
  <c r="G75" i="1"/>
  <c r="G41" i="1"/>
  <c r="G45" i="1"/>
  <c r="G180" i="1"/>
  <c r="G233" i="1"/>
  <c r="G80" i="1"/>
  <c r="G148" i="1"/>
</calcChain>
</file>

<file path=xl/sharedStrings.xml><?xml version="1.0" encoding="utf-8"?>
<sst xmlns="http://schemas.openxmlformats.org/spreadsheetml/2006/main" count="471" uniqueCount="277">
  <si>
    <t>тел. 8 (978)-800-03-12</t>
  </si>
  <si>
    <r>
      <rPr>
        <sz val="20"/>
        <color rgb="FF000000"/>
        <rFont val="GOST type A"/>
        <charset val="204"/>
      </rPr>
      <t xml:space="preserve">Прайс-лист </t>
    </r>
    <r>
      <rPr>
        <sz val="18"/>
        <color rgb="FF000000"/>
        <rFont val="GOST type A"/>
        <charset val="204"/>
      </rPr>
      <t xml:space="preserve">                        </t>
    </r>
    <r>
      <rPr>
        <sz val="12"/>
        <color rgb="FF000000"/>
        <rFont val="GOST type A"/>
        <charset val="204"/>
      </rPr>
      <t>Смета на оказание Услуг №____</t>
    </r>
  </si>
  <si>
    <t>e-mail:  Stanislav-Bulda@yandex.ru</t>
  </si>
  <si>
    <t>Вид услуг:</t>
  </si>
  <si>
    <t>Ед. изм.</t>
  </si>
  <si>
    <t>Цена единицы Услуги</t>
  </si>
  <si>
    <t>Кол-во Услуг</t>
  </si>
  <si>
    <t>Коэффициент</t>
  </si>
  <si>
    <t xml:space="preserve">Стоимость Услуг </t>
  </si>
  <si>
    <t>Проекты, Сметы, Спецификации</t>
  </si>
  <si>
    <t>выезд + 1час</t>
  </si>
  <si>
    <t>1 час</t>
  </si>
  <si>
    <t>бесплатно</t>
  </si>
  <si>
    <t>Консультация по телефону</t>
  </si>
  <si>
    <t>Раздел 1.  Подготовительные электромонтажные работы (Сверление, штробление)</t>
  </si>
  <si>
    <t>1.1 Штробление стен с разметкой. Оштукатукатуривание штробы.</t>
  </si>
  <si>
    <t>м.п.</t>
  </si>
  <si>
    <t>Штробление с разметкой (кирпич, шлакоблок) 30х20mm</t>
  </si>
  <si>
    <t>шт</t>
  </si>
  <si>
    <t>1.3 Изготовление технических ниш для подразетников - 45мм</t>
  </si>
  <si>
    <t>Алмазное сверление под подрозетник (бетон) D=71mm/45mm</t>
  </si>
  <si>
    <t>Алмазное сверление под подрозетник (кирпич, шлакоблок) D=71mm/45mm</t>
  </si>
  <si>
    <t>Алмазное сверление под подрозетник (пеноблок, газобетон) D=71mm/45mm</t>
  </si>
  <si>
    <t>Сверление под подрозетник (гипсокартон) D=71mm/45mm</t>
  </si>
  <si>
    <t>1.4 Изготовление технических ниш для подразетников - 70мм</t>
  </si>
  <si>
    <t>Сверление под подрозетник (пеноблок, газобетон) D=71mm/70mm</t>
  </si>
  <si>
    <t>Сверление под подрозетник (кирпич, шлакоблок) D=71mm/70mm</t>
  </si>
  <si>
    <t>Сверление отверстия под точечный светильник (ГКЛ) D = до 100mm</t>
  </si>
  <si>
    <t>Сверление отверстия под точечный светильник (ГКЛ) D = свыше 100mm</t>
  </si>
  <si>
    <t>Штробление ниши под распределительный щит, на 12 модулей (пеноблок, газобетон)</t>
  </si>
  <si>
    <t>Штробление ниши под распределительный щит, на 24 модуля (пеноблок, газобетон)</t>
  </si>
  <si>
    <t>Штробление ниши под распределительный щит, на 60 модулей (пеноблок, газобетон)</t>
  </si>
  <si>
    <t>Штробление ниши под распределительный щит, на 72 модуля (пеноблок, газобетон)</t>
  </si>
  <si>
    <t>Штробление ниши под распределительный щит, на 96 модулей (пеноблок, газобетон)</t>
  </si>
  <si>
    <t>Штробление ниши под распределительный щит, на 120 модулей (пеноблок, газобетон)</t>
  </si>
  <si>
    <t>м2</t>
  </si>
  <si>
    <t>Раздел 2.  Основные электромонтажные работы (монтаж подрозетников, Р/К, электрощитов)</t>
  </si>
  <si>
    <t>2.1 Монтаж подрозетников и Р/К</t>
  </si>
  <si>
    <t>Установка Р/К накладной (ГКЛ без подложки из ОСБ)</t>
  </si>
  <si>
    <t>Установка Р/К накладной, (на основание металл)</t>
  </si>
  <si>
    <t>2.2 Монтаж распределительных щитов (внутренних)</t>
  </si>
  <si>
    <t>2.3 Монтаж распределительных щитов (накладных)</t>
  </si>
  <si>
    <t>Монтаж щитов накладных под электроавтоматы ( до 24 модулей)</t>
  </si>
  <si>
    <t>Монтаж щитов накладных под электроавтоматы ( 36-48 модулей)</t>
  </si>
  <si>
    <t>Монтаж щитов накладных под электроавтоматы ( 60-72 модулей)</t>
  </si>
  <si>
    <t>Монтаж щитов накладных под электроавтоматы ( 96-120 модулей)</t>
  </si>
  <si>
    <t>Монтаж щитов накладных под электроавтоматы ( свыше 120 модулей)</t>
  </si>
  <si>
    <t>2.4 Монтаж распределительных щитов (на опору)</t>
  </si>
  <si>
    <t>Изготовление кронштейна для монтажа щита учета на опору</t>
  </si>
  <si>
    <t>Монтаж гермоввода для кабеля диаметром до 25мм в пластиковые изделия</t>
  </si>
  <si>
    <t>Монтаж гермоввода для кабеля диаметром до 25мм в металлические изделия</t>
  </si>
  <si>
    <t>2.5 Монтаж кабельных каналов</t>
  </si>
  <si>
    <t>Монтаж кабельного канала ПВХ (шириной до 25mm)</t>
  </si>
  <si>
    <t>Монтаж кабельного канала ПВХ (шириной 40mm)</t>
  </si>
  <si>
    <t>Монтаж кабельного канала ПВХ (шириной 60mm)</t>
  </si>
  <si>
    <t>Монтаж кабельного канала ПВХ (шириной 80mm)</t>
  </si>
  <si>
    <t>Монтаж кабельного канала ПВХ (шириной 100mm и более)</t>
  </si>
  <si>
    <t>2.6 Монтаж кабельных лотков</t>
  </si>
  <si>
    <t>Монтаж лотка перфорированного, лестничного (шириной до 100mm)</t>
  </si>
  <si>
    <t>Монтаж лотка перфорированного, лестничного (шириной 150mm)</t>
  </si>
  <si>
    <t>Монтаж лотка перфорированного, лестничного (шириной 200mm)</t>
  </si>
  <si>
    <t>Монтаж лотка перфорированного, лестничного (шириной 300mm)</t>
  </si>
  <si>
    <t>Монтаж лотка перфорированного, лестничного (шириной 400mm)</t>
  </si>
  <si>
    <t>Монтаж лотка перфорированного, лестничного (шириной 500mm)</t>
  </si>
  <si>
    <t>Монтаж лотка перфорированного, лестничного (шириной 600mm)</t>
  </si>
  <si>
    <t>Монтаж углового элемента, поворота, перфорированного, лестничного (шириной до 100mm)</t>
  </si>
  <si>
    <t>Монтаж углового элемента, поворота, перфорированного, лестничного (шириной до 150mm)</t>
  </si>
  <si>
    <t>Монтаж углового элемента, поворота, перфорированного, лестничного (шириной до 200mm)</t>
  </si>
  <si>
    <t>Монтаж углового элемента, поворота, перфорированного, лестничного (шириной до 300mm)</t>
  </si>
  <si>
    <t>Монтаж углового элемента, поворота, перфорированного, лестничного (шириной до 400mm)</t>
  </si>
  <si>
    <t>Монтаж углового элемента, поворота, перфорированного, лестничного (шириной до 500mm)</t>
  </si>
  <si>
    <t>Монтаж углового элемента, поворота, перфорированного, лестничного (шириной до 600mm)</t>
  </si>
  <si>
    <t>Раздел 3.  Прокладка кабелей</t>
  </si>
  <si>
    <t>3.1 Монтаж силовых кабелей сечением до 4,0 мм2, слаботочных</t>
  </si>
  <si>
    <t>Затяжка кабеля TV и сетевого SF/UTP в гофру</t>
  </si>
  <si>
    <r>
      <rPr>
        <sz val="10"/>
        <color rgb="FF000000"/>
        <rFont val="GOST type A"/>
        <charset val="204"/>
      </rPr>
      <t xml:space="preserve">Прокладка кабеля </t>
    </r>
    <r>
      <rPr>
        <b/>
        <sz val="10"/>
        <color rgb="FF000000"/>
        <rFont val="GOST type A"/>
        <charset val="204"/>
      </rPr>
      <t>в</t>
    </r>
    <r>
      <rPr>
        <sz val="10"/>
        <color rgb="FF000000"/>
        <rFont val="GOST type A"/>
        <charset val="204"/>
      </rPr>
      <t xml:space="preserve"> </t>
    </r>
    <r>
      <rPr>
        <b/>
        <sz val="10"/>
        <color rgb="FF000000"/>
        <rFont val="GOST type A"/>
        <charset val="204"/>
      </rPr>
      <t>лотке, кабель канале</t>
    </r>
  </si>
  <si>
    <t>Монтаж "Ретро-проводки"</t>
  </si>
  <si>
    <t>3.2 Монтаж силовых кабелей сечением от 6,0 мм2 до 10,0 мм2</t>
  </si>
  <si>
    <t xml:space="preserve">Затяжка силового кабеля в гофру ПВХ Æ 25-32мм </t>
  </si>
  <si>
    <t>Затяжка кабеля в металлорукав без протяжки</t>
  </si>
  <si>
    <t>Раздел 4.  Уравнивание потенциалов, заземление</t>
  </si>
  <si>
    <t>1 жила</t>
  </si>
  <si>
    <t>Присоединение проводника "PE" к металлическим конструкциям, корпусам электроприборов, трубам, и другим элементам ДСУП (до 10,0 мм2)</t>
  </si>
  <si>
    <t>Присоединение проводника "PE" к шине"PE" в электрощите, с опрессовкой (до 10,0 мм2)</t>
  </si>
  <si>
    <t>Присоединение проводника "PE" к броне кабеля (до 10,0 мм2)</t>
  </si>
  <si>
    <t>Монтаж Классического контура заземления (комплекс работ + замер сопротивления)</t>
  </si>
  <si>
    <t>Монтаж Модульно-штыревого контура заземления (комплекс работ + замер сопротивления)</t>
  </si>
  <si>
    <t>Раздел 5.  Коммутация распределительных коробок</t>
  </si>
  <si>
    <t>5.1 Коммутация распределительных коробок</t>
  </si>
  <si>
    <t>1 кабель</t>
  </si>
  <si>
    <t>Раздел 6.  Коммутация электрощитов</t>
  </si>
  <si>
    <t>6.1.1 Разделка поясной изоляции кабелей</t>
  </si>
  <si>
    <t>Разделка внешней оболочки кабеля в электрощите (3-5 жильного до 2,5мм2)</t>
  </si>
  <si>
    <t>Разделка внешней оболочки кабеля в электрощите (3-5 жильного до 4мм2)</t>
  </si>
  <si>
    <t>Разделка внешней оболочки кабеля в электрощите (3-5 жильного 6мм2)</t>
  </si>
  <si>
    <t>Разделка внешней оболочки кабеля в электрощите (3-5 жильного 10мм2)</t>
  </si>
  <si>
    <t>Разделка внешней оболочки кабеля в электрощите (3-5 жильного 16мм2)</t>
  </si>
  <si>
    <t>6.1.2 Разделка поясной изоляции (бронированных) кабелей</t>
  </si>
  <si>
    <t>6.2 Коммутация модульного оборудования в электрощитах. Подключение кабелей.</t>
  </si>
  <si>
    <t>Установка и подключение кросс-модуля (2хN до 10мм2)</t>
  </si>
  <si>
    <t>Установка и подключение кросс-модуля (4хN до 10мм2)</t>
  </si>
  <si>
    <t>Установка и подключение дополнительной шины "N"; "PE" на дин-рейку (до 10,0мм2)</t>
  </si>
  <si>
    <t>Установка и подключение распределительного блока однополюсного (типа РБД; DBL) до 10мм2</t>
  </si>
  <si>
    <t>Установка и подключение распределительного клемника (тип МА 2,5мм)</t>
  </si>
  <si>
    <t>Установка и подключение распределительного клемника (тип МА 6-10мм)</t>
  </si>
  <si>
    <t>Установка и подключение распределительного клемника двухуровнего (тип МА 2,5мм)</t>
  </si>
  <si>
    <t>Установка двухполюсного УЗО, дифференциального автомата (до 10мм2)</t>
  </si>
  <si>
    <t>Установка четырехполюсного УЗО, дифференциального автомата (до 10мм2)</t>
  </si>
  <si>
    <r>
      <rPr>
        <sz val="10"/>
        <color rgb="FF000000"/>
        <rFont val="GOST type A"/>
        <charset val="204"/>
      </rPr>
      <t xml:space="preserve">Подключение трехфазного реле напряжения </t>
    </r>
    <r>
      <rPr>
        <b/>
        <sz val="10"/>
        <color rgb="FF000000"/>
        <rFont val="GOST type A"/>
        <charset val="204"/>
      </rPr>
      <t>Прямого подключения</t>
    </r>
    <r>
      <rPr>
        <sz val="10"/>
        <color rgb="FF000000"/>
        <rFont val="GOST type A"/>
        <charset val="204"/>
      </rPr>
      <t xml:space="preserve"> (Umin.-Umax.) на дин-рейку</t>
    </r>
  </si>
  <si>
    <t>Подключение модульного реле контроля фаз (на дин-рейку)</t>
  </si>
  <si>
    <r>
      <rPr>
        <sz val="10"/>
        <color rgb="FF000000"/>
        <rFont val="GOST type A"/>
        <charset val="204"/>
      </rPr>
      <t xml:space="preserve">Подключение </t>
    </r>
    <r>
      <rPr>
        <b/>
        <sz val="10"/>
        <color rgb="FF000000"/>
        <rFont val="GOST type A"/>
        <charset val="204"/>
      </rPr>
      <t>импульсного реле</t>
    </r>
    <r>
      <rPr>
        <sz val="10"/>
        <color rgb="FF000000"/>
        <rFont val="GOST type A"/>
        <charset val="204"/>
      </rPr>
      <t xml:space="preserve"> (однополюсного/двухполюсного) на дин-рейку</t>
    </r>
  </si>
  <si>
    <t>6.3 Маркировка в щите</t>
  </si>
  <si>
    <t>Составление и распечатка поясняющих надписей на самоклеящейся бумаге (размещение на пластроне 1 наклейка 12 модулей)</t>
  </si>
  <si>
    <t>Составление и распечатка поясняющих надписей на самоклеящейся бумаге (размещение в электрощите на двери 1 страница А4</t>
  </si>
  <si>
    <t>1 страница</t>
  </si>
  <si>
    <t>Раздел 7.  Чистовой монтаж электроустановочных изделий и светильников</t>
  </si>
  <si>
    <t>7.1 Монтаж и подключение розеток и выключателей (скрытой установки)</t>
  </si>
  <si>
    <r>
      <rPr>
        <sz val="10"/>
        <color rgb="FF000000"/>
        <rFont val="GOST type A"/>
        <charset val="204"/>
      </rPr>
      <t xml:space="preserve">Подключение механизма </t>
    </r>
    <r>
      <rPr>
        <b/>
        <sz val="10"/>
        <color rgb="FF000000"/>
        <rFont val="GOST type A"/>
        <charset val="204"/>
      </rPr>
      <t>розетки TV</t>
    </r>
  </si>
  <si>
    <r>
      <rPr>
        <sz val="10"/>
        <color rgb="FF000000"/>
        <rFont val="GOST type A"/>
        <charset val="204"/>
      </rPr>
      <t xml:space="preserve">Подключение </t>
    </r>
    <r>
      <rPr>
        <b/>
        <sz val="10"/>
        <color rgb="FF000000"/>
        <rFont val="GOST type A"/>
        <charset val="204"/>
      </rPr>
      <t>розетки Интернет</t>
    </r>
  </si>
  <si>
    <r>
      <rPr>
        <sz val="10"/>
        <color rgb="FF000000"/>
        <rFont val="GOST type A"/>
        <charset val="204"/>
      </rPr>
      <t xml:space="preserve">Подключение механизма </t>
    </r>
    <r>
      <rPr>
        <b/>
        <sz val="10"/>
        <color rgb="FF000000"/>
        <rFont val="GOST type A"/>
        <charset val="204"/>
      </rPr>
      <t>проходного выключателя</t>
    </r>
  </si>
  <si>
    <r>
      <rPr>
        <sz val="10"/>
        <color rgb="FF000000"/>
        <rFont val="GOST type A"/>
        <charset val="204"/>
      </rPr>
      <t xml:space="preserve">Подключение механизма </t>
    </r>
    <r>
      <rPr>
        <b/>
        <sz val="10"/>
        <color rgb="FF000000"/>
        <rFont val="GOST type A"/>
        <charset val="204"/>
      </rPr>
      <t>перекрестного выключателя</t>
    </r>
  </si>
  <si>
    <r>
      <rPr>
        <sz val="10"/>
        <color rgb="FF000000"/>
        <rFont val="GOST type A"/>
        <charset val="204"/>
      </rPr>
      <t xml:space="preserve">Подключение </t>
    </r>
    <r>
      <rPr>
        <b/>
        <sz val="10"/>
        <color rgb="FF000000"/>
        <rFont val="GOST type A"/>
        <charset val="204"/>
      </rPr>
      <t>датчика движения</t>
    </r>
  </si>
  <si>
    <t>7.2 Монтаж и подключение розеток и выключателей (наружной установки)</t>
  </si>
  <si>
    <t>Монтаж установочного блока</t>
  </si>
  <si>
    <t>Подключение механизма проходного выключателя</t>
  </si>
  <si>
    <t>Подключение механизма перекрестного выключателя</t>
  </si>
  <si>
    <t>7.3 Монтаж и подключение светильников</t>
  </si>
  <si>
    <t xml:space="preserve">Монтаж и подключение (накладного светильника "Армстронг") </t>
  </si>
  <si>
    <t>Монтаж и подключение светильника (потолочного накладного, 1-2 лампы)</t>
  </si>
  <si>
    <t>Монтаж и подключение люстры в сборе накладной (диаметром до 60см)</t>
  </si>
  <si>
    <t>Подключение светильника (потолочного подвесного), монтаж на крюк (1-лампа)</t>
  </si>
  <si>
    <t>Подключение люстры в сборе подвесной, монтаж на крюк ( до 6 рожков)</t>
  </si>
  <si>
    <t>м.п</t>
  </si>
  <si>
    <t>Сборка люстры (простой до 6 рожков)</t>
  </si>
  <si>
    <t>Монтаж и подключение люстр (сложной конструкции, дизайнерских, дорогих)</t>
  </si>
  <si>
    <t>15% от стоим.</t>
  </si>
  <si>
    <t>Подключение простого патрона для ламп</t>
  </si>
  <si>
    <t>Замена ламп в осветительных приборах</t>
  </si>
  <si>
    <t>7.4 Монтаж и подключение электрооборудования</t>
  </si>
  <si>
    <t>Подключение котла электрического (3-х фазного до 6,0мм2)</t>
  </si>
  <si>
    <t>Монтаж и подключение модуля управления защиты от протечек (типа Аквасторож, Гидролог)</t>
  </si>
  <si>
    <t>Монтаж и подключение вентилятора в санузле</t>
  </si>
  <si>
    <t>Монтаж электрического полотенцесушителя</t>
  </si>
  <si>
    <t>Раздел 8.  Демонтаж</t>
  </si>
  <si>
    <t>демонтаж электрощитка</t>
  </si>
  <si>
    <t>демонтаж эл. точки (розетка, выключатель, распределительная коробка)</t>
  </si>
  <si>
    <t>демонтаж открытой проводки</t>
  </si>
  <si>
    <t>демонтаж проводки размещенной в коробах</t>
  </si>
  <si>
    <t>демонтаж светильников</t>
  </si>
  <si>
    <t>демонтаж люстр</t>
  </si>
  <si>
    <t xml:space="preserve">В каких случаях применяется </t>
  </si>
  <si>
    <t>Наименование коэффициента</t>
  </si>
  <si>
    <t>Применяется для работ в функционирующих электроустановках</t>
  </si>
  <si>
    <r>
      <rPr>
        <b/>
        <sz val="10"/>
        <color rgb="FF000000"/>
        <rFont val="GOST type A"/>
        <charset val="204"/>
      </rPr>
      <t>К-1</t>
    </r>
    <r>
      <rPr>
        <sz val="10"/>
        <color rgb="FF000000"/>
        <rFont val="GOST type A"/>
        <charset val="204"/>
      </rPr>
      <t xml:space="preserve"> Работы в действующих электроустановках</t>
    </r>
  </si>
  <si>
    <t>Применяется для работ в тесных помещениях и труднодоступных местах (подвалы, шиши, чердаки)</t>
  </si>
  <si>
    <r>
      <rPr>
        <b/>
        <sz val="10"/>
        <color rgb="FF000000"/>
        <rFont val="GOST type A"/>
        <charset val="204"/>
      </rPr>
      <t>К-2</t>
    </r>
    <r>
      <rPr>
        <sz val="10"/>
        <color rgb="FF000000"/>
        <rFont val="GOST type A"/>
        <charset val="204"/>
      </rPr>
      <t xml:space="preserve"> Работы в труднодоступных местах</t>
    </r>
  </si>
  <si>
    <t>Применяется для работ производимых на высоте свыше 3 до 5 метров от уровня пола</t>
  </si>
  <si>
    <r>
      <rPr>
        <b/>
        <sz val="10"/>
        <color rgb="FF000000"/>
        <rFont val="GOST type A"/>
        <charset val="204"/>
      </rPr>
      <t>К-3</t>
    </r>
    <r>
      <rPr>
        <sz val="10"/>
        <color rgb="FF000000"/>
        <rFont val="GOST type A"/>
        <charset val="204"/>
      </rPr>
      <t xml:space="preserve"> Высотные работы</t>
    </r>
  </si>
  <si>
    <t>Применяется для работ на объектах; в которых одновременно производятся работы смежными бригадами, загроможденных строительными материалами, строительным мусором, и других обстоятельств замедляющих ход работ.</t>
  </si>
  <si>
    <r>
      <rPr>
        <b/>
        <sz val="10"/>
        <color rgb="FF000000"/>
        <rFont val="GOST type A"/>
        <charset val="204"/>
      </rPr>
      <t>К-4</t>
    </r>
    <r>
      <rPr>
        <sz val="10"/>
        <color rgb="FF000000"/>
        <rFont val="GOST type A"/>
        <charset val="204"/>
      </rPr>
      <t xml:space="preserve">  Работы в стесненных обстоятельствах </t>
    </r>
  </si>
  <si>
    <t>Применяется в холодное время года. Производство работ в помещениях при среднесуточной уличной температуре ниже +5С</t>
  </si>
  <si>
    <r>
      <rPr>
        <b/>
        <sz val="10"/>
        <color rgb="FF000000"/>
        <rFont val="GOST type A"/>
        <charset val="204"/>
      </rPr>
      <t>К-5</t>
    </r>
    <r>
      <rPr>
        <sz val="10"/>
        <color rgb="FF000000"/>
        <rFont val="GOST type A"/>
        <charset val="204"/>
      </rPr>
      <t xml:space="preserve"> Зимний коэффициент</t>
    </r>
  </si>
  <si>
    <t>Применяется в холодное время года. При работах на улице</t>
  </si>
  <si>
    <r>
      <rPr>
        <b/>
        <sz val="10"/>
        <color rgb="FF000000"/>
        <rFont val="GOST type A"/>
        <charset val="204"/>
      </rPr>
      <t>К-6</t>
    </r>
    <r>
      <rPr>
        <sz val="10"/>
        <color rgb="FF000000"/>
        <rFont val="GOST type A"/>
        <charset val="204"/>
      </rPr>
      <t xml:space="preserve"> Зимний коэффициент</t>
    </r>
  </si>
  <si>
    <t>Применяется при необходимости проведения работ в ночное время, вызванной спецификой объекта</t>
  </si>
  <si>
    <r>
      <rPr>
        <b/>
        <sz val="10"/>
        <color rgb="FF000000"/>
        <rFont val="GOST type A"/>
        <charset val="204"/>
      </rPr>
      <t>К-7</t>
    </r>
    <r>
      <rPr>
        <sz val="10"/>
        <color rgb="FF000000"/>
        <rFont val="GOST type A"/>
        <charset val="204"/>
      </rPr>
      <t xml:space="preserve"> Работы в ночное время</t>
    </r>
  </si>
  <si>
    <t>Применяется при необходимости проведения работ в выходные или праздничные дни, по требованию Заказчика или при обстоятельствах вызванных спецификой объекта</t>
  </si>
  <si>
    <r>
      <rPr>
        <b/>
        <sz val="10"/>
        <color rgb="FF000000"/>
        <rFont val="GOST type A"/>
        <charset val="204"/>
      </rPr>
      <t>К-8</t>
    </r>
    <r>
      <rPr>
        <sz val="10"/>
        <color rgb="FF000000"/>
        <rFont val="GOST type A"/>
        <charset val="204"/>
      </rPr>
      <t xml:space="preserve"> Работы в выходные и праздничные дни</t>
    </r>
  </si>
  <si>
    <t>Жилые квартиры и дома С мебелью, или проживающими людьми.</t>
  </si>
  <si>
    <r>
      <rPr>
        <b/>
        <sz val="10"/>
        <color rgb="FF000000"/>
        <rFont val="GOST type A"/>
        <charset val="204"/>
      </rPr>
      <t>К-9</t>
    </r>
    <r>
      <rPr>
        <sz val="10"/>
        <color rgb="FF000000"/>
        <rFont val="GOST type A"/>
        <charset val="204"/>
      </rPr>
      <t xml:space="preserve"> Работа в жилых объектах</t>
    </r>
  </si>
  <si>
    <t>Применяется к стоимости работ в случаях, когда объект расположен далее 100 км от Симферополя</t>
  </si>
  <si>
    <r>
      <rPr>
        <b/>
        <sz val="10"/>
        <color rgb="FF000000"/>
        <rFont val="GOST type A"/>
        <charset val="204"/>
      </rPr>
      <t>К-10</t>
    </r>
    <r>
      <rPr>
        <sz val="10"/>
        <color rgb="FF000000"/>
        <rFont val="GOST type A"/>
        <charset val="204"/>
      </rPr>
      <t xml:space="preserve"> Работа на удаленных объектах (командировка)</t>
    </r>
  </si>
  <si>
    <t>Итого стоимость услуг Подрядчика (Исполнителя) по настоящей Заявке составляет:</t>
  </si>
  <si>
    <t>минимальный заказ на электромонтажные работы 5000,00</t>
  </si>
  <si>
    <t>работы, не предусмотренные данным прейскурантом, выполняются по договорным ценам</t>
  </si>
  <si>
    <t>электроосветительная арматура закупается по согласованию с заказчиком</t>
  </si>
  <si>
    <t>все выполненные работы уточняются по факту и заверяются  актом выполненных работ</t>
  </si>
  <si>
    <t xml:space="preserve">                                                Заказчик</t>
  </si>
  <si>
    <t>Подрядчик</t>
  </si>
  <si>
    <t xml:space="preserve">                       ________________________________________________</t>
  </si>
  <si>
    <t xml:space="preserve">                    _________________________/________________________/</t>
  </si>
  <si>
    <t>Звоните прямо сейчас по тел: 8 (978) 800-03-12  предварительная консультация - бесплатно!</t>
  </si>
  <si>
    <t>Штробление с разметкой (пеноблок, газобетон) 30х20mm + Грунтовка</t>
  </si>
  <si>
    <t>Штробление с разметкой (бетон) 30х20mm +Грунтовка</t>
  </si>
  <si>
    <r>
      <t xml:space="preserve">Сверление под подрозетник (бетон)  </t>
    </r>
    <r>
      <rPr>
        <b/>
        <sz val="10"/>
        <color rgb="FFFF0000"/>
        <rFont val="GOST type A"/>
        <charset val="204"/>
      </rPr>
      <t>(только при наличии согласования)</t>
    </r>
  </si>
  <si>
    <r>
      <t>Прокладка кабеля</t>
    </r>
    <r>
      <rPr>
        <b/>
        <sz val="10"/>
        <color rgb="FF000000"/>
        <rFont val="GOST type A"/>
        <charset val="204"/>
      </rPr>
      <t xml:space="preserve"> в гофре</t>
    </r>
    <r>
      <rPr>
        <sz val="10"/>
        <color rgb="FF000000"/>
        <rFont val="GOST type A"/>
        <charset val="204"/>
      </rPr>
      <t xml:space="preserve"> ПВХ с креплением на клипсы </t>
    </r>
    <r>
      <rPr>
        <b/>
        <sz val="10"/>
        <color rgb="FF000000"/>
        <rFont val="GOST type A"/>
        <charset val="204"/>
      </rPr>
      <t xml:space="preserve">(по ПОТОЛКУ) </t>
    </r>
    <r>
      <rPr>
        <sz val="10"/>
        <color rgb="FF000000"/>
        <rFont val="GOST type A"/>
        <charset val="204"/>
      </rPr>
      <t>Кабель ВВГнг(A)-LS</t>
    </r>
  </si>
  <si>
    <r>
      <t xml:space="preserve">Прокладка кабеля </t>
    </r>
    <r>
      <rPr>
        <b/>
        <sz val="10"/>
        <color rgb="FF000000"/>
        <rFont val="GOST type A"/>
        <charset val="204"/>
      </rPr>
      <t>без гофры</t>
    </r>
    <r>
      <rPr>
        <sz val="10"/>
        <color rgb="FF000000"/>
        <rFont val="GOST type A"/>
        <charset val="204"/>
      </rPr>
      <t xml:space="preserve"> с креплением на площадки </t>
    </r>
    <r>
      <rPr>
        <b/>
        <sz val="10"/>
        <color rgb="FF000000"/>
        <rFont val="GOST type A"/>
        <charset val="204"/>
      </rPr>
      <t>(по ПОТОЛКУ)</t>
    </r>
    <r>
      <rPr>
        <sz val="10"/>
        <color rgb="FF000000"/>
        <rFont val="GOST type A"/>
        <charset val="204"/>
      </rPr>
      <t xml:space="preserve"> Кабель ППГнг(A)-HF</t>
    </r>
  </si>
  <si>
    <t>Проектирование систем электроснабжения в AutoCAD разделов: ЭГ, ЭМ, ЭО, ЭН, ЭОМ.</t>
  </si>
  <si>
    <t>Выполнение электромонтажных работ любой сложности</t>
  </si>
  <si>
    <t>Выезд на замер и консультация</t>
  </si>
  <si>
    <t>Помощь в закупке материалов по оптовым ценам у поставщиков. (на 10-15% ниже рынка)</t>
  </si>
  <si>
    <t>р/м²</t>
  </si>
  <si>
    <t>Сборка электрических щитов на заказ.</t>
  </si>
  <si>
    <t>по опросному листу</t>
  </si>
  <si>
    <t>Шеф-монтаж, проверка качества выполненных работ.</t>
  </si>
  <si>
    <t>Каждый последующий час работ на Шеф-монтаже.</t>
  </si>
  <si>
    <t xml:space="preserve">                   Моисеев Станислав Игоревич</t>
  </si>
  <si>
    <t xml:space="preserve">             __________________С.И. Моисеев</t>
  </si>
  <si>
    <t>от 90-400 руб.</t>
  </si>
  <si>
    <t>7% от суммы чека (приемка, проверка, доставка, разгрузка)</t>
  </si>
  <si>
    <t>Оштукатуривание штробы (цементная штукатурка) 30х20mm</t>
  </si>
  <si>
    <r>
      <t xml:space="preserve">Изготовление и монтаж </t>
    </r>
    <r>
      <rPr>
        <b/>
        <sz val="10"/>
        <color rgb="FF000000"/>
        <rFont val="GOST type A"/>
        <charset val="204"/>
      </rPr>
      <t>гильзы из ПВХ трубы до D-25mm</t>
    </r>
  </si>
  <si>
    <r>
      <t xml:space="preserve">Прокладка провода ПВ-3 (ПуГВ) </t>
    </r>
    <r>
      <rPr>
        <b/>
        <sz val="10"/>
        <color rgb="FF000000"/>
        <rFont val="GOST type A"/>
        <charset val="204"/>
      </rPr>
      <t>в гофре ПНД</t>
    </r>
    <r>
      <rPr>
        <sz val="10"/>
        <color rgb="FF000000"/>
        <rFont val="GOST type A"/>
        <charset val="204"/>
      </rPr>
      <t xml:space="preserve">, в штробе с креплением </t>
    </r>
    <r>
      <rPr>
        <b/>
        <sz val="10"/>
        <color rgb="FF000000"/>
        <rFont val="GOST type A"/>
        <charset val="204"/>
      </rPr>
      <t>(по ПОЛУ)</t>
    </r>
    <r>
      <rPr>
        <sz val="10"/>
        <color rgb="FF000000"/>
        <rFont val="GOST type A"/>
        <charset val="204"/>
      </rPr>
      <t xml:space="preserve"> до 10,0 мм2</t>
    </r>
  </si>
  <si>
    <r>
      <t xml:space="preserve">Прокладка провода ПВ-3 (ПуГВ) </t>
    </r>
    <r>
      <rPr>
        <b/>
        <sz val="10"/>
        <color rgb="FF000000"/>
        <rFont val="GOST type A"/>
        <charset val="204"/>
      </rPr>
      <t>в гофре ПВХ</t>
    </r>
    <r>
      <rPr>
        <sz val="10"/>
        <color rgb="FF000000"/>
        <rFont val="GOST type A"/>
        <charset val="204"/>
      </rPr>
      <t xml:space="preserve">, с креплением на клипсы </t>
    </r>
    <r>
      <rPr>
        <b/>
        <sz val="10"/>
        <color rgb="FF000000"/>
        <rFont val="GOST type A"/>
        <charset val="204"/>
      </rPr>
      <t>(по ПОТОЛКУ)</t>
    </r>
    <r>
      <rPr>
        <sz val="10"/>
        <color rgb="FF000000"/>
        <rFont val="GOST type A"/>
        <charset val="204"/>
      </rPr>
      <t xml:space="preserve"> до 10,0 мм2</t>
    </r>
  </si>
  <si>
    <r>
      <t xml:space="preserve">Прокладка кабеля </t>
    </r>
    <r>
      <rPr>
        <b/>
        <sz val="10"/>
        <color rgb="FF000000"/>
        <rFont val="GOST type A"/>
        <charset val="204"/>
      </rPr>
      <t>в штробе</t>
    </r>
  </si>
  <si>
    <r>
      <t xml:space="preserve">Прокладка кабеля в гофре ПНД,  в штробе с креплением </t>
    </r>
    <r>
      <rPr>
        <b/>
        <sz val="10"/>
        <color rgb="FF000000"/>
        <rFont val="GOST type A"/>
        <charset val="204"/>
      </rPr>
      <t>(по ПОЛУ)</t>
    </r>
  </si>
  <si>
    <r>
      <t xml:space="preserve">Прокладка кабеля в гофре ПВХ с креплением на клипсы </t>
    </r>
    <r>
      <rPr>
        <b/>
        <sz val="10"/>
        <color rgb="FF000000"/>
        <rFont val="GOST type A"/>
        <charset val="204"/>
      </rPr>
      <t>(по ПОТОЛКУ)</t>
    </r>
  </si>
  <si>
    <t xml:space="preserve">Затяжка силового кабеля в гофру ПВХ Æ 16-20мм </t>
  </si>
  <si>
    <r>
      <t xml:space="preserve">Прокладка кабеля </t>
    </r>
    <r>
      <rPr>
        <b/>
        <sz val="10"/>
        <color rgb="FF000000"/>
        <rFont val="GOST type A"/>
        <charset val="204"/>
      </rPr>
      <t>в лотке, кабель канале</t>
    </r>
  </si>
  <si>
    <r>
      <t xml:space="preserve">Прокладка кабеля в траншее с укладкой ленты </t>
    </r>
    <r>
      <rPr>
        <sz val="10"/>
        <color rgb="FFFF0000"/>
        <rFont val="GOST type A"/>
        <charset val="204"/>
      </rPr>
      <t>(земляные работы учитываются отдельно)</t>
    </r>
  </si>
  <si>
    <r>
      <t>Прокладка провода ПВ-3 (ПуГВ)</t>
    </r>
    <r>
      <rPr>
        <b/>
        <sz val="10"/>
        <color rgb="FF000000"/>
        <rFont val="GOST type A"/>
        <charset val="204"/>
      </rPr>
      <t xml:space="preserve"> в штробе</t>
    </r>
  </si>
  <si>
    <r>
      <t xml:space="preserve">Прокладка провода ПВ-3 (ПуГВ) </t>
    </r>
    <r>
      <rPr>
        <b/>
        <sz val="10"/>
        <color rgb="FF000000"/>
        <rFont val="GOST type A"/>
        <charset val="204"/>
      </rPr>
      <t>в лотке, кабель канале</t>
    </r>
    <r>
      <rPr>
        <sz val="10"/>
        <color rgb="FF000000"/>
        <rFont val="GOST type A"/>
        <charset val="204"/>
      </rPr>
      <t xml:space="preserve"> ( до 10,0 мм2)</t>
    </r>
  </si>
  <si>
    <r>
      <t xml:space="preserve">Расключение Р/К (разделка и соединение проводников </t>
    </r>
    <r>
      <rPr>
        <b/>
        <sz val="10"/>
        <color rgb="FF000000"/>
        <rFont val="GOST type A"/>
        <charset val="204"/>
      </rPr>
      <t>до 4мм2, 3-4 кабеля</t>
    </r>
    <r>
      <rPr>
        <sz val="10"/>
        <color rgb="FF000000"/>
        <rFont val="GOST type A"/>
        <charset val="204"/>
      </rPr>
      <t>)</t>
    </r>
  </si>
  <si>
    <r>
      <t xml:space="preserve">Расключение Р/К (разделка и соединение проводников </t>
    </r>
    <r>
      <rPr>
        <b/>
        <sz val="10"/>
        <color rgb="FF000000"/>
        <rFont val="GOST type A"/>
        <charset val="204"/>
      </rPr>
      <t>до 4мм2, 5-7 кабелей</t>
    </r>
    <r>
      <rPr>
        <sz val="10"/>
        <color rgb="FF000000"/>
        <rFont val="GOST type A"/>
        <charset val="204"/>
      </rPr>
      <t>)</t>
    </r>
  </si>
  <si>
    <t>Подключение жил кабеля к шинам "N"; "PE" (до 4,0мм2)</t>
  </si>
  <si>
    <r>
      <t xml:space="preserve">Установка автомата электрического </t>
    </r>
    <r>
      <rPr>
        <b/>
        <sz val="10"/>
        <color rgb="FF000000"/>
        <rFont val="GOST type A"/>
        <charset val="204"/>
      </rPr>
      <t>(однополюсного)</t>
    </r>
    <r>
      <rPr>
        <sz val="10"/>
        <color rgb="FF000000"/>
        <rFont val="GOST type A"/>
        <charset val="204"/>
      </rPr>
      <t>, на каждый 1 модуль (до 10мм2)</t>
    </r>
  </si>
  <si>
    <r>
      <t xml:space="preserve">Установка автомата электрического </t>
    </r>
    <r>
      <rPr>
        <b/>
        <sz val="10"/>
        <color rgb="FF000000"/>
        <rFont val="GOST type A"/>
        <charset val="204"/>
      </rPr>
      <t>(двухполюсного)</t>
    </r>
    <r>
      <rPr>
        <sz val="10"/>
        <color rgb="FF000000"/>
        <rFont val="GOST type A"/>
        <charset val="204"/>
      </rPr>
      <t>, на каждый 1 модуль (до 10мм2)</t>
    </r>
  </si>
  <si>
    <r>
      <t xml:space="preserve">Установка автомата электрического </t>
    </r>
    <r>
      <rPr>
        <b/>
        <sz val="10"/>
        <color rgb="FF000000"/>
        <rFont val="GOST type A"/>
        <charset val="204"/>
      </rPr>
      <t>(трехполюсного)</t>
    </r>
    <r>
      <rPr>
        <sz val="10"/>
        <color rgb="FF000000"/>
        <rFont val="GOST type A"/>
        <charset val="204"/>
      </rPr>
      <t>, на каждый 1 модуль (до 10мм2)</t>
    </r>
  </si>
  <si>
    <r>
      <t xml:space="preserve">Установка автомата электрического </t>
    </r>
    <r>
      <rPr>
        <b/>
        <sz val="10"/>
        <color rgb="FF000000"/>
        <rFont val="GOST type A"/>
        <charset val="204"/>
      </rPr>
      <t>(четырехполюсного)</t>
    </r>
    <r>
      <rPr>
        <sz val="10"/>
        <color rgb="FF000000"/>
        <rFont val="GOST type A"/>
        <charset val="204"/>
      </rPr>
      <t>, на каждый 1 модуль (до 10мм2)</t>
    </r>
  </si>
  <si>
    <r>
      <t xml:space="preserve">Подключение электрического </t>
    </r>
    <r>
      <rPr>
        <b/>
        <sz val="10"/>
        <color rgb="FF000000"/>
        <rFont val="GOST type A"/>
        <charset val="204"/>
      </rPr>
      <t>счетчика 1-фазного</t>
    </r>
    <r>
      <rPr>
        <sz val="10"/>
        <color rgb="FF000000"/>
        <rFont val="GOST type A"/>
        <charset val="204"/>
      </rPr>
      <t xml:space="preserve"> (до 10мм2)</t>
    </r>
  </si>
  <si>
    <r>
      <t xml:space="preserve">Подключение электрического </t>
    </r>
    <r>
      <rPr>
        <b/>
        <sz val="10"/>
        <color rgb="FF000000"/>
        <rFont val="GOST type A"/>
        <charset val="204"/>
      </rPr>
      <t>счетчика 3-фазного</t>
    </r>
    <r>
      <rPr>
        <sz val="10"/>
        <color rgb="FF000000"/>
        <rFont val="GOST type A"/>
        <charset val="204"/>
      </rPr>
      <t xml:space="preserve"> (до 10мм2)</t>
    </r>
  </si>
  <si>
    <r>
      <t xml:space="preserve">Установка и подключение </t>
    </r>
    <r>
      <rPr>
        <b/>
        <sz val="10"/>
        <color rgb="FF000000"/>
        <rFont val="GOST type A"/>
        <charset val="204"/>
      </rPr>
      <t>ограничителя импульсных перенапряжений (ОПН, УЗИП)</t>
    </r>
    <r>
      <rPr>
        <sz val="10"/>
        <color rgb="FF000000"/>
        <rFont val="GOST type A"/>
        <charset val="204"/>
      </rPr>
      <t xml:space="preserve"> до10мм2</t>
    </r>
  </si>
  <si>
    <r>
      <t xml:space="preserve">Подключение </t>
    </r>
    <r>
      <rPr>
        <b/>
        <sz val="10"/>
        <color rgb="FF000000"/>
        <rFont val="GOST type A"/>
        <charset val="204"/>
      </rPr>
      <t>светового индикатора</t>
    </r>
    <r>
      <rPr>
        <sz val="10"/>
        <color rgb="FF000000"/>
        <rFont val="GOST type A"/>
        <charset val="204"/>
      </rPr>
      <t xml:space="preserve"> (на дин-рейку)</t>
    </r>
  </si>
  <si>
    <r>
      <t xml:space="preserve">Подключение модульного </t>
    </r>
    <r>
      <rPr>
        <b/>
        <sz val="10"/>
        <color rgb="FF000000"/>
        <rFont val="GOST type A"/>
        <charset val="204"/>
      </rPr>
      <t>пускателя (контактора) двухполюсного</t>
    </r>
  </si>
  <si>
    <r>
      <t xml:space="preserve">Подключение модульного </t>
    </r>
    <r>
      <rPr>
        <b/>
        <sz val="10"/>
        <color rgb="FF000000"/>
        <rFont val="GOST type A"/>
        <charset val="204"/>
      </rPr>
      <t>пускателя (контактора) четырехполюсного</t>
    </r>
  </si>
  <si>
    <r>
      <t>Подключение</t>
    </r>
    <r>
      <rPr>
        <b/>
        <sz val="10"/>
        <color rgb="FF000000"/>
        <rFont val="GOST type A"/>
        <charset val="204"/>
      </rPr>
      <t xml:space="preserve"> однофазного реле напряжения</t>
    </r>
    <r>
      <rPr>
        <sz val="10"/>
        <color rgb="FF000000"/>
        <rFont val="GOST type A"/>
        <charset val="204"/>
      </rPr>
      <t xml:space="preserve"> </t>
    </r>
    <r>
      <rPr>
        <b/>
        <sz val="10"/>
        <color rgb="FF000000"/>
        <rFont val="GOST type A"/>
        <charset val="204"/>
      </rPr>
      <t>Прямого подключения</t>
    </r>
    <r>
      <rPr>
        <sz val="10"/>
        <color rgb="FF000000"/>
        <rFont val="GOST type A"/>
        <charset val="204"/>
      </rPr>
      <t xml:space="preserve"> (Umin.-Umax.) на дин-рейку</t>
    </r>
  </si>
  <si>
    <r>
      <t xml:space="preserve">Маркировка жил кабелей, перемычек </t>
    </r>
    <r>
      <rPr>
        <b/>
        <sz val="10"/>
        <color rgb="FF000000"/>
        <rFont val="GOST type A"/>
        <charset val="204"/>
      </rPr>
      <t>(бирка на жилу)</t>
    </r>
  </si>
  <si>
    <r>
      <t xml:space="preserve">Маркировка кабелей на вводе в щит </t>
    </r>
    <r>
      <rPr>
        <b/>
        <sz val="10"/>
        <color rgb="FF000000"/>
        <rFont val="GOST type A"/>
        <charset val="204"/>
      </rPr>
      <t>(бирка на кабель)</t>
    </r>
  </si>
  <si>
    <r>
      <t xml:space="preserve">Подключение механизма </t>
    </r>
    <r>
      <rPr>
        <b/>
        <sz val="10"/>
        <color rgb="FF000000"/>
        <rFont val="GOST type A"/>
        <charset val="204"/>
      </rPr>
      <t>силовой розетки (16А-32А, 1-фазная</t>
    </r>
    <r>
      <rPr>
        <sz val="10"/>
        <color rgb="FF000000"/>
        <rFont val="GOST type A"/>
        <charset val="204"/>
      </rPr>
      <t>, до 6мм2)</t>
    </r>
  </si>
  <si>
    <r>
      <t xml:space="preserve">Подключение </t>
    </r>
    <r>
      <rPr>
        <b/>
        <sz val="10"/>
        <color rgb="FF000000"/>
        <rFont val="GOST type A"/>
        <charset val="204"/>
      </rPr>
      <t>вилки силовой (16А-32А, 1-фазная</t>
    </r>
    <r>
      <rPr>
        <sz val="10"/>
        <color rgb="FF000000"/>
        <rFont val="GOST type A"/>
        <charset val="204"/>
      </rPr>
      <t>, до 6мм2)</t>
    </r>
  </si>
  <si>
    <r>
      <t>Подключение механизма</t>
    </r>
    <r>
      <rPr>
        <b/>
        <sz val="10"/>
        <color rgb="FF000000"/>
        <rFont val="GOST type A"/>
        <charset val="204"/>
      </rPr>
      <t xml:space="preserve"> силовой розетки (32А, 3-х фазная</t>
    </r>
    <r>
      <rPr>
        <sz val="10"/>
        <color rgb="FF000000"/>
        <rFont val="GOST type A"/>
        <charset val="204"/>
      </rPr>
      <t>, до 6мм2)</t>
    </r>
  </si>
  <si>
    <r>
      <t xml:space="preserve">Подключение </t>
    </r>
    <r>
      <rPr>
        <b/>
        <sz val="10"/>
        <color rgb="FF000000"/>
        <rFont val="GOST type A"/>
        <charset val="204"/>
      </rPr>
      <t>вилки силовой (32А, 3-х фазная</t>
    </r>
    <r>
      <rPr>
        <sz val="10"/>
        <color rgb="FF000000"/>
        <rFont val="GOST type A"/>
        <charset val="204"/>
      </rPr>
      <t>, до 6мм2)</t>
    </r>
  </si>
  <si>
    <r>
      <t xml:space="preserve">Подключение </t>
    </r>
    <r>
      <rPr>
        <b/>
        <sz val="10"/>
        <color rgb="FF000000"/>
        <rFont val="GOST type A"/>
        <charset val="204"/>
      </rPr>
      <t>выключателя (одноклавишный)</t>
    </r>
  </si>
  <si>
    <r>
      <t xml:space="preserve">Подключение механизма </t>
    </r>
    <r>
      <rPr>
        <b/>
        <sz val="10"/>
        <color rgb="FF000000"/>
        <rFont val="GOST type A"/>
        <charset val="204"/>
      </rPr>
      <t>розетки 220В</t>
    </r>
  </si>
  <si>
    <r>
      <t xml:space="preserve">Подключение </t>
    </r>
    <r>
      <rPr>
        <b/>
        <sz val="10"/>
        <color rgb="FF000000"/>
        <rFont val="GOST type A"/>
        <charset val="204"/>
      </rPr>
      <t>выключателя (двухклавишного)</t>
    </r>
  </si>
  <si>
    <r>
      <t xml:space="preserve">Подключение </t>
    </r>
    <r>
      <rPr>
        <b/>
        <sz val="10"/>
        <color rgb="FF000000"/>
        <rFont val="GOST type A"/>
        <charset val="204"/>
      </rPr>
      <t>терморегулятора</t>
    </r>
    <r>
      <rPr>
        <sz val="10"/>
        <color rgb="FF000000"/>
        <rFont val="GOST type A"/>
        <charset val="204"/>
      </rPr>
      <t xml:space="preserve"> теплого пола</t>
    </r>
  </si>
  <si>
    <r>
      <t xml:space="preserve">Подключение </t>
    </r>
    <r>
      <rPr>
        <b/>
        <sz val="10"/>
        <color rgb="FF000000"/>
        <rFont val="GOST type A"/>
        <charset val="204"/>
      </rPr>
      <t>датчика движения</t>
    </r>
  </si>
  <si>
    <r>
      <t xml:space="preserve">Монтаж и подключение </t>
    </r>
    <r>
      <rPr>
        <b/>
        <sz val="10"/>
        <color rgb="FF000000"/>
        <rFont val="GOST type A"/>
        <charset val="204"/>
      </rPr>
      <t xml:space="preserve">(встраиваемого светильника "Армстронг") </t>
    </r>
  </si>
  <si>
    <r>
      <t xml:space="preserve">Монтаж и подключение настенного светильника </t>
    </r>
    <r>
      <rPr>
        <b/>
        <sz val="10"/>
        <color rgb="FF000000"/>
        <rFont val="GOST type A"/>
        <charset val="204"/>
      </rPr>
      <t>(Бра)</t>
    </r>
  </si>
  <si>
    <r>
      <t xml:space="preserve">Подключение </t>
    </r>
    <r>
      <rPr>
        <b/>
        <sz val="10"/>
        <color rgb="FF000000"/>
        <rFont val="GOST type A"/>
        <charset val="204"/>
      </rPr>
      <t>точечного светильника (встраиваемый)</t>
    </r>
  </si>
  <si>
    <r>
      <t xml:space="preserve">Подключение </t>
    </r>
    <r>
      <rPr>
        <b/>
        <sz val="10"/>
        <color rgb="FF000000"/>
        <rFont val="GOST type A"/>
        <charset val="204"/>
      </rPr>
      <t>точечного светильника (накладной)</t>
    </r>
  </si>
  <si>
    <r>
      <t xml:space="preserve">Монтаж </t>
    </r>
    <r>
      <rPr>
        <b/>
        <sz val="10"/>
        <color rgb="FF000000"/>
        <rFont val="GOST type A"/>
        <charset val="204"/>
      </rPr>
      <t>светодиодной ленты</t>
    </r>
  </si>
  <si>
    <r>
      <t xml:space="preserve">Монтаж </t>
    </r>
    <r>
      <rPr>
        <b/>
        <sz val="10"/>
        <color rgb="FF000000"/>
        <rFont val="GOST type A"/>
        <charset val="204"/>
      </rPr>
      <t>электрического теплого пола</t>
    </r>
    <r>
      <rPr>
        <sz val="10"/>
        <color rgb="FF000000"/>
        <rFont val="GOST type A"/>
        <charset val="204"/>
      </rPr>
      <t xml:space="preserve">, на готовое основание </t>
    </r>
    <r>
      <rPr>
        <b/>
        <sz val="10"/>
        <color rgb="FF000000"/>
        <rFont val="GOST type A"/>
        <charset val="204"/>
      </rPr>
      <t>(площадью до 5 м.кв.)</t>
    </r>
  </si>
  <si>
    <r>
      <t xml:space="preserve">Монтаж </t>
    </r>
    <r>
      <rPr>
        <b/>
        <sz val="10"/>
        <color rgb="FF000000"/>
        <rFont val="GOST type A"/>
        <charset val="204"/>
      </rPr>
      <t>электрического теплого пола</t>
    </r>
    <r>
      <rPr>
        <sz val="10"/>
        <color rgb="FF000000"/>
        <rFont val="GOST type A"/>
        <charset val="204"/>
      </rPr>
      <t xml:space="preserve">, на готовое основание </t>
    </r>
    <r>
      <rPr>
        <b/>
        <sz val="10"/>
        <color rgb="FF000000"/>
        <rFont val="GOST type A"/>
        <charset val="204"/>
      </rPr>
      <t>(площадью свыше 5 м.кв.)</t>
    </r>
  </si>
  <si>
    <r>
      <t xml:space="preserve">Установка подрозетника </t>
    </r>
    <r>
      <rPr>
        <b/>
        <sz val="10"/>
        <color rgb="FF000000"/>
        <rFont val="GOST type A"/>
        <charset val="204"/>
      </rPr>
      <t xml:space="preserve">(с выносом от плоскости) </t>
    </r>
    <r>
      <rPr>
        <sz val="10"/>
        <color rgb="FF000000"/>
        <rFont val="GOST type A"/>
        <charset val="204"/>
      </rPr>
      <t>+крышка для подрозетника</t>
    </r>
  </si>
  <si>
    <r>
      <t xml:space="preserve">Установка подрозетника с креплением цементная смесь </t>
    </r>
    <r>
      <rPr>
        <sz val="10"/>
        <color rgb="FF000000"/>
        <rFont val="GOST type A"/>
        <charset val="204"/>
      </rPr>
      <t>+крышка для подрозетника</t>
    </r>
  </si>
  <si>
    <r>
      <t xml:space="preserve">Установка подрозетника </t>
    </r>
    <r>
      <rPr>
        <b/>
        <sz val="10"/>
        <color rgb="FF000000"/>
        <rFont val="GOST type A"/>
        <charset val="204"/>
      </rPr>
      <t xml:space="preserve">(ГКЛ) </t>
    </r>
    <r>
      <rPr>
        <sz val="10"/>
        <color rgb="FF000000"/>
        <rFont val="GOST type A"/>
        <charset val="204"/>
      </rPr>
      <t>+крышка для подрозетника</t>
    </r>
  </si>
  <si>
    <r>
      <t xml:space="preserve">Установка подрозетника </t>
    </r>
    <r>
      <rPr>
        <b/>
        <sz val="10"/>
        <color rgb="FF000000"/>
        <rFont val="GOST type A"/>
        <charset val="204"/>
      </rPr>
      <t xml:space="preserve">на неоштукатуренных стенах (по маякам) </t>
    </r>
    <r>
      <rPr>
        <sz val="10"/>
        <color rgb="FF000000"/>
        <rFont val="GOST type A"/>
        <charset val="204"/>
      </rPr>
      <t>+крышка для подрозетника</t>
    </r>
  </si>
  <si>
    <r>
      <t>Штробление ниши под</t>
    </r>
    <r>
      <rPr>
        <b/>
        <sz val="10"/>
        <color rgb="FF000000"/>
        <rFont val="GOST type A"/>
        <charset val="204"/>
      </rPr>
      <t xml:space="preserve"> распределительный щит, на 36 модулей (пеноблок, газобетон)</t>
    </r>
  </si>
  <si>
    <r>
      <t xml:space="preserve">Штробление ниши под </t>
    </r>
    <r>
      <rPr>
        <b/>
        <sz val="10"/>
        <color rgb="FF000000"/>
        <rFont val="GOST type A"/>
        <charset val="204"/>
      </rPr>
      <t>распределительный щит, на 48 модулей (пеноблок, газобетон)</t>
    </r>
  </si>
  <si>
    <t>Монтаж наружного металлического щита на опору для учета (кронштейн учитывается отдельно)</t>
  </si>
  <si>
    <t>1.2 Сверление проходных отверстий (для прохода кабеля сквозь стену)</t>
  </si>
  <si>
    <r>
      <t xml:space="preserve">Сверление отверстий </t>
    </r>
    <r>
      <rPr>
        <sz val="10"/>
        <color rgb="FF000000"/>
        <rFont val="Symbol"/>
        <family val="1"/>
        <charset val="2"/>
      </rPr>
      <t>Æ</t>
    </r>
    <r>
      <rPr>
        <sz val="10"/>
        <color rgb="FF000000"/>
        <rFont val="GOST type A"/>
        <charset val="204"/>
      </rPr>
      <t xml:space="preserve"> до 30мм, до 150mm </t>
    </r>
    <r>
      <rPr>
        <b/>
        <sz val="10"/>
        <color rgb="FF000000"/>
        <rFont val="GOST type A"/>
        <charset val="204"/>
      </rPr>
      <t>(ГКЛ)</t>
    </r>
  </si>
  <si>
    <r>
      <t xml:space="preserve">Сверление отверстий </t>
    </r>
    <r>
      <rPr>
        <sz val="10"/>
        <color rgb="FF000000"/>
        <rFont val="Symbol"/>
        <family val="1"/>
        <charset val="2"/>
      </rPr>
      <t>Æ</t>
    </r>
    <r>
      <rPr>
        <sz val="10"/>
        <color rgb="FF000000"/>
        <rFont val="GOST type A"/>
        <charset val="204"/>
      </rPr>
      <t xml:space="preserve"> до 25мм, до 300mm </t>
    </r>
    <r>
      <rPr>
        <b/>
        <sz val="10"/>
        <color rgb="FF000000"/>
        <rFont val="GOST type A"/>
        <charset val="204"/>
      </rPr>
      <t>(бетон)</t>
    </r>
  </si>
  <si>
    <r>
      <t xml:space="preserve">Сверление отверстий </t>
    </r>
    <r>
      <rPr>
        <sz val="10"/>
        <color rgb="FF000000"/>
        <rFont val="Symbol"/>
        <family val="1"/>
        <charset val="2"/>
      </rPr>
      <t>Æ</t>
    </r>
    <r>
      <rPr>
        <sz val="10"/>
        <color rgb="FF000000"/>
        <rFont val="GOST type A"/>
        <charset val="204"/>
      </rPr>
      <t xml:space="preserve"> до 25мм, </t>
    </r>
    <r>
      <rPr>
        <b/>
        <sz val="10"/>
        <color rgb="FF000000"/>
        <rFont val="GOST type A"/>
        <charset val="204"/>
      </rPr>
      <t>до 150mm (пеноблок, газобетон)</t>
    </r>
  </si>
  <si>
    <r>
      <t xml:space="preserve">Сверление отверстий </t>
    </r>
    <r>
      <rPr>
        <sz val="10"/>
        <color rgb="FF000000"/>
        <rFont val="Symbol"/>
        <family val="1"/>
        <charset val="2"/>
      </rPr>
      <t>Æ</t>
    </r>
    <r>
      <rPr>
        <sz val="10"/>
        <color rgb="FF000000"/>
        <rFont val="GOST type A"/>
        <charset val="204"/>
      </rPr>
      <t xml:space="preserve"> до 25мм, </t>
    </r>
    <r>
      <rPr>
        <b/>
        <sz val="10"/>
        <color rgb="FF000000"/>
        <rFont val="GOST type A"/>
        <charset val="204"/>
      </rPr>
      <t>до 300mm (пеноблок, газобетон)</t>
    </r>
  </si>
  <si>
    <r>
      <t xml:space="preserve">Сверление отверстий </t>
    </r>
    <r>
      <rPr>
        <sz val="10"/>
        <color rgb="FF000000"/>
        <rFont val="Symbol"/>
        <family val="1"/>
        <charset val="2"/>
      </rPr>
      <t>Æ</t>
    </r>
    <r>
      <rPr>
        <sz val="10"/>
        <color rgb="FF000000"/>
        <rFont val="GOST type A"/>
        <charset val="204"/>
      </rPr>
      <t xml:space="preserve"> до 25мм, свыше 300mm</t>
    </r>
    <r>
      <rPr>
        <b/>
        <sz val="10"/>
        <color rgb="FF000000"/>
        <rFont val="GOST type A"/>
        <charset val="204"/>
      </rPr>
      <t xml:space="preserve"> до 600mm (пеноблок, газобетон)</t>
    </r>
  </si>
  <si>
    <r>
      <t xml:space="preserve">Сверление отверстий </t>
    </r>
    <r>
      <rPr>
        <sz val="10"/>
        <color rgb="FF000000"/>
        <rFont val="Symbol"/>
        <family val="1"/>
        <charset val="2"/>
      </rPr>
      <t>Æ</t>
    </r>
    <r>
      <rPr>
        <sz val="10"/>
        <color rgb="FF000000"/>
        <rFont val="GOST type A"/>
        <charset val="204"/>
      </rPr>
      <t xml:space="preserve"> до 25мм, </t>
    </r>
    <r>
      <rPr>
        <b/>
        <sz val="10"/>
        <color rgb="FF000000"/>
        <rFont val="GOST type A"/>
        <charset val="204"/>
      </rPr>
      <t>до 150mm (кирпич, ракушняк,  шлакоблок)</t>
    </r>
  </si>
  <si>
    <r>
      <t xml:space="preserve">Сверление отверстий </t>
    </r>
    <r>
      <rPr>
        <sz val="10"/>
        <color rgb="FF000000"/>
        <rFont val="Symbol"/>
        <family val="1"/>
        <charset val="2"/>
      </rPr>
      <t>Æ</t>
    </r>
    <r>
      <rPr>
        <sz val="10"/>
        <color rgb="FF000000"/>
        <rFont val="GOST type A"/>
        <charset val="204"/>
      </rPr>
      <t xml:space="preserve"> до 25мм, </t>
    </r>
    <r>
      <rPr>
        <b/>
        <sz val="10"/>
        <color rgb="FF000000"/>
        <rFont val="GOST type A"/>
        <charset val="204"/>
      </rPr>
      <t>до 300mm</t>
    </r>
    <r>
      <rPr>
        <sz val="10"/>
        <color rgb="FF000000"/>
        <rFont val="GOST type A"/>
        <charset val="204"/>
      </rPr>
      <t xml:space="preserve"> </t>
    </r>
    <r>
      <rPr>
        <b/>
        <sz val="10"/>
        <color rgb="FF000000"/>
        <rFont val="GOST type A"/>
        <charset val="204"/>
      </rPr>
      <t>(кирпич, ракушняк, шлакоблок)</t>
    </r>
  </si>
  <si>
    <r>
      <t xml:space="preserve">Сверление отверстий </t>
    </r>
    <r>
      <rPr>
        <sz val="10"/>
        <color rgb="FF000000"/>
        <rFont val="Symbol"/>
        <family val="1"/>
        <charset val="2"/>
      </rPr>
      <t>Æ</t>
    </r>
    <r>
      <rPr>
        <sz val="10"/>
        <color rgb="FF000000"/>
        <rFont val="GOST type A"/>
        <charset val="204"/>
      </rPr>
      <t xml:space="preserve"> до 25мм, </t>
    </r>
    <r>
      <rPr>
        <b/>
        <sz val="10"/>
        <color rgb="FF000000"/>
        <rFont val="GOST type A"/>
        <charset val="204"/>
      </rPr>
      <t>до 600mm (кирпич, ракушняк, шлакоблок)</t>
    </r>
  </si>
  <si>
    <r>
      <t xml:space="preserve">Изготовление и монтаж круглой </t>
    </r>
    <r>
      <rPr>
        <b/>
        <sz val="10"/>
        <color rgb="FF000000"/>
        <rFont val="GOST type A"/>
        <charset val="204"/>
      </rPr>
      <t>металлической гильзы</t>
    </r>
    <r>
      <rPr>
        <sz val="10"/>
        <color rgb="FF000000"/>
        <rFont val="GOST type A"/>
        <charset val="204"/>
      </rPr>
      <t xml:space="preserve"> из трубы 3/4-1" Æ </t>
    </r>
    <r>
      <rPr>
        <b/>
        <sz val="10"/>
        <color rgb="FF000000"/>
        <rFont val="GOST type A"/>
        <charset val="204"/>
      </rPr>
      <t>до 25mm до L=300</t>
    </r>
  </si>
  <si>
    <r>
      <t xml:space="preserve">Изготовление и монтаж круглой </t>
    </r>
    <r>
      <rPr>
        <b/>
        <sz val="10"/>
        <color rgb="FF000000"/>
        <rFont val="GOST type A"/>
        <charset val="204"/>
      </rPr>
      <t>металлической гильзы</t>
    </r>
    <r>
      <rPr>
        <sz val="10"/>
        <color rgb="FF000000"/>
        <rFont val="GOST type A"/>
        <charset val="204"/>
      </rPr>
      <t xml:space="preserve"> из трубы 3/4-1" Æ </t>
    </r>
    <r>
      <rPr>
        <b/>
        <sz val="10"/>
        <color rgb="FF000000"/>
        <rFont val="GOST type A"/>
        <charset val="204"/>
      </rPr>
      <t>до 25mm до L=600</t>
    </r>
  </si>
  <si>
    <r>
      <t xml:space="preserve">Сверление </t>
    </r>
    <r>
      <rPr>
        <b/>
        <sz val="10"/>
        <color rgb="FF000000"/>
        <rFont val="GOST type A"/>
        <charset val="204"/>
      </rPr>
      <t>прямоугольного отверстия</t>
    </r>
    <r>
      <rPr>
        <sz val="10"/>
        <color rgb="FF000000"/>
        <rFont val="GOST type A"/>
        <charset val="204"/>
      </rPr>
      <t xml:space="preserve"> под точечный светильник (ГКЛ)</t>
    </r>
  </si>
  <si>
    <t>Монтаж щитов внутренних под электроавтоматы с креплением, цементная смесь ( до 24-модулей)</t>
  </si>
  <si>
    <t>Монтаж щитов внутренних под электроавтоматы с креплением, цементная смесь ( 36-48 модулей)</t>
  </si>
  <si>
    <t>Монтаж щитов внутренних под электроавтоматы с креплением, цементная смесь ( 60-72 модулей)</t>
  </si>
  <si>
    <t>Монтаж щитов внутренних под электроавтоматы с креплением, цементная смесь ( 96-168 модулей)</t>
  </si>
  <si>
    <t>Монтаж щитов внутренних под электроавтоматы с креплением, цементная смесь (180-216 модулей)</t>
  </si>
  <si>
    <r>
      <t xml:space="preserve">Расключение перемычек </t>
    </r>
    <r>
      <rPr>
        <b/>
        <sz val="10"/>
        <color rgb="FF000000"/>
        <rFont val="GOST type A"/>
        <charset val="204"/>
      </rPr>
      <t>в подрозетнике</t>
    </r>
    <r>
      <rPr>
        <sz val="10"/>
        <color rgb="FF000000"/>
        <rFont val="GOST type A"/>
        <charset val="204"/>
      </rPr>
      <t xml:space="preserve"> (соединение проводников 2,5мм2, 3 кабеля)</t>
    </r>
  </si>
  <si>
    <r>
      <t>цены актуальные на 2023г</t>
    </r>
    <r>
      <rPr>
        <sz val="10"/>
        <color rgb="FF000000"/>
        <rFont val="GOST type A"/>
        <charset val="204"/>
      </rPr>
      <t xml:space="preserve">   </t>
    </r>
    <r>
      <rPr>
        <sz val="12"/>
        <color rgb="FF000000"/>
        <rFont val="GOST type A"/>
        <charset val="204"/>
      </rPr>
      <t xml:space="preserve">                       к Договору подряда от __________2023 г.</t>
    </r>
  </si>
  <si>
    <t>Установка Р/К накладной, (на основание бетон с креплением на гвозди)</t>
  </si>
  <si>
    <r>
      <t xml:space="preserve">Подключение механизма </t>
    </r>
    <r>
      <rPr>
        <b/>
        <sz val="10"/>
        <color rgb="FF000000"/>
        <rFont val="GOST type A"/>
        <charset val="204"/>
      </rPr>
      <t>розетки 220В</t>
    </r>
    <r>
      <rPr>
        <sz val="10"/>
        <color rgb="FF000000"/>
        <rFont val="GOST type A"/>
        <charset val="204"/>
      </rPr>
      <t xml:space="preserve"> 16А</t>
    </r>
  </si>
  <si>
    <t>1.5 Изготовление технических ниш для точечных светильников</t>
  </si>
  <si>
    <t>1.6 Изготовление технических ниш для распределительных щитов. (подготовка без установки щитов)</t>
  </si>
  <si>
    <r>
      <t xml:space="preserve">Подключение понижающего </t>
    </r>
    <r>
      <rPr>
        <b/>
        <sz val="10"/>
        <color rgb="FF000000"/>
        <rFont val="GOST type A"/>
        <charset val="204"/>
      </rPr>
      <t>трансформатора 220/12В</t>
    </r>
  </si>
  <si>
    <r>
      <t xml:space="preserve">Подключение механизма </t>
    </r>
    <r>
      <rPr>
        <b/>
        <sz val="10"/>
        <color rgb="FF000000"/>
        <rFont val="GOST type A"/>
        <charset val="204"/>
      </rPr>
      <t>щитовой розетки 220В</t>
    </r>
    <r>
      <rPr>
        <sz val="10"/>
        <color rgb="FF000000"/>
        <rFont val="GOST type A"/>
        <charset val="204"/>
      </rPr>
      <t xml:space="preserve"> на дин-рейку</t>
    </r>
  </si>
  <si>
    <t>от 1000-1500-2500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</si>
</sst>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rgb="FF000000"/>
      <name val="Calibri"/>
      <family val="2"/>
      <charset val="204"/>
    </font>
    <font>
      <sz val="11"/>
      <color rgb="FF000000"/>
      <name val="GOST type A"/>
      <charset val="204"/>
    </font>
    <font>
      <sz val="16"/>
      <color rgb="FF000000"/>
      <name val="Calibri"/>
      <family val="2"/>
      <charset val="204"/>
    </font>
    <font>
      <sz val="14"/>
      <color rgb="FF000000"/>
      <name val="GOST type A"/>
      <charset val="204"/>
    </font>
    <font>
      <sz val="20"/>
      <color rgb="FF000000"/>
      <name val="GOST type A"/>
      <charset val="204"/>
    </font>
    <font>
      <sz val="18"/>
      <color rgb="FF000000"/>
      <name val="GOST type A"/>
      <charset val="204"/>
    </font>
    <font>
      <sz val="12"/>
      <color rgb="FF000000"/>
      <name val="GOST type A"/>
      <charset val="204"/>
    </font>
    <font>
      <u/>
      <sz val="11"/>
      <color rgb="FF0000FF"/>
      <name val="Calibri"/>
      <family val="2"/>
      <charset val="204"/>
    </font>
    <font>
      <sz val="11"/>
      <color rgb="FF0000FF"/>
      <name val="GOST type A"/>
      <charset val="204"/>
    </font>
    <font>
      <sz val="11"/>
      <color rgb="FF0000FF"/>
      <name val="Calibri"/>
      <family val="2"/>
      <charset val="204"/>
    </font>
    <font>
      <sz val="10"/>
      <color rgb="FF000000"/>
      <name val="GOST type A"/>
      <charset val="204"/>
    </font>
    <font>
      <sz val="9"/>
      <color rgb="FF000000"/>
      <name val="Calibri"/>
      <family val="2"/>
      <charset val="204"/>
    </font>
    <font>
      <sz val="11"/>
      <name val="GOST type A"/>
      <charset val="204"/>
    </font>
    <font>
      <sz val="10"/>
      <name val="GOST type A"/>
      <charset val="204"/>
    </font>
    <font>
      <b/>
      <sz val="12"/>
      <color rgb="FF000000"/>
      <name val="GOST type A"/>
      <charset val="204"/>
    </font>
    <font>
      <b/>
      <sz val="11"/>
      <color rgb="FF000000"/>
      <name val="GOST type A"/>
      <charset val="204"/>
    </font>
    <font>
      <sz val="10"/>
      <color rgb="FF000000"/>
      <name val="Symbol"/>
      <family val="1"/>
      <charset val="2"/>
    </font>
    <font>
      <b/>
      <sz val="10"/>
      <color rgb="FF000000"/>
      <name val="GOST type A"/>
      <charset val="204"/>
    </font>
    <font>
      <sz val="10"/>
      <color rgb="FF000000"/>
      <name val="Calibri"/>
      <family val="2"/>
      <charset val="204"/>
    </font>
    <font>
      <sz val="10"/>
      <color rgb="FFFF0000"/>
      <name val="GOST type A"/>
      <charset val="204"/>
    </font>
    <font>
      <sz val="9"/>
      <name val="GOST type A"/>
      <charset val="204"/>
    </font>
    <font>
      <sz val="9"/>
      <color rgb="FF000000"/>
      <name val="GOST type A"/>
      <charset val="204"/>
    </font>
    <font>
      <sz val="11"/>
      <color rgb="FF000000"/>
      <name val="Gost"/>
      <charset val="204"/>
    </font>
    <font>
      <b/>
      <sz val="10"/>
      <color rgb="FFFF0000"/>
      <name val="GOST type A"/>
      <charset val="204"/>
    </font>
    <font>
      <b/>
      <sz val="10"/>
      <name val="GOST type A"/>
      <charset val="204"/>
    </font>
    <font>
      <sz val="14"/>
      <color rgb="FF0000FF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A6A6A6"/>
        <bgColor rgb="FFB2B2B2"/>
      </patternFill>
    </fill>
    <fill>
      <patternFill patternType="solid">
        <fgColor rgb="FFD7E4BD"/>
        <bgColor rgb="FFCCCCFF"/>
      </patternFill>
    </fill>
    <fill>
      <patternFill patternType="solid">
        <fgColor rgb="FFB2B2B2"/>
        <bgColor rgb="FFA6A6A6"/>
      </patternFill>
    </fill>
    <fill>
      <patternFill patternType="solid">
        <fgColor theme="6" tint="0.59999389629810485"/>
        <bgColor rgb="FF993300"/>
      </patternFill>
    </fill>
    <fill>
      <patternFill patternType="solid">
        <fgColor theme="6" tint="0.59999389629810485"/>
        <bgColor rgb="FFFFFF00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13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8" fillId="0" borderId="0" xfId="1" applyFont="1" applyBorder="1" applyAlignment="1" applyProtection="1"/>
    <xf numFmtId="0" fontId="6" fillId="0" borderId="0" xfId="0" applyFont="1"/>
    <xf numFmtId="0" fontId="9" fillId="0" borderId="0" xfId="1" applyFont="1" applyBorder="1" applyAlignment="1" applyProtection="1"/>
    <xf numFmtId="0" fontId="11" fillId="0" borderId="0" xfId="0" applyFont="1"/>
    <xf numFmtId="0" fontId="1" fillId="0" borderId="1" xfId="0" applyFont="1" applyBorder="1"/>
    <xf numFmtId="0" fontId="13" fillId="0" borderId="0" xfId="0" applyFont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/>
    <xf numFmtId="0" fontId="10" fillId="0" borderId="3" xfId="0" applyFont="1" applyBorder="1" applyAlignment="1"/>
    <xf numFmtId="0" fontId="10" fillId="0" borderId="3" xfId="0" applyFont="1" applyBorder="1" applyAlignment="1">
      <alignment horizontal="center" vertical="center"/>
    </xf>
    <xf numFmtId="2" fontId="10" fillId="3" borderId="3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right"/>
    </xf>
    <xf numFmtId="2" fontId="10" fillId="0" borderId="3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2" fontId="10" fillId="0" borderId="0" xfId="0" applyNumberFormat="1" applyFont="1"/>
    <xf numFmtId="0" fontId="10" fillId="3" borderId="3" xfId="0" applyFont="1" applyFill="1" applyBorder="1" applyAlignment="1">
      <alignment horizontal="center" vertical="center"/>
    </xf>
    <xf numFmtId="2" fontId="10" fillId="0" borderId="3" xfId="0" applyNumberFormat="1" applyFont="1" applyBorder="1" applyAlignment="1"/>
    <xf numFmtId="0" fontId="10" fillId="0" borderId="3" xfId="0" applyFont="1" applyBorder="1"/>
    <xf numFmtId="0" fontId="10" fillId="0" borderId="4" xfId="0" applyFont="1" applyBorder="1"/>
    <xf numFmtId="0" fontId="10" fillId="0" borderId="4" xfId="0" applyFont="1" applyBorder="1" applyAlignment="1"/>
    <xf numFmtId="2" fontId="10" fillId="0" borderId="4" xfId="0" applyNumberFormat="1" applyFont="1" applyBorder="1" applyAlignment="1"/>
    <xf numFmtId="2" fontId="10" fillId="0" borderId="4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2" fontId="10" fillId="0" borderId="0" xfId="0" applyNumberFormat="1" applyFont="1" applyBorder="1"/>
    <xf numFmtId="0" fontId="6" fillId="0" borderId="0" xfId="0" applyFont="1" applyBorder="1" applyAlignment="1">
      <alignment horizontal="center" vertical="center"/>
    </xf>
    <xf numFmtId="0" fontId="15" fillId="2" borderId="7" xfId="0" applyFont="1" applyFill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0" xfId="0" applyFont="1" applyBorder="1"/>
    <xf numFmtId="0" fontId="10" fillId="0" borderId="8" xfId="0" applyFont="1" applyBorder="1"/>
    <xf numFmtId="0" fontId="10" fillId="0" borderId="8" xfId="0" applyFont="1" applyBorder="1" applyAlignment="1">
      <alignment horizontal="center" vertical="center"/>
    </xf>
    <xf numFmtId="2" fontId="10" fillId="3" borderId="8" xfId="0" applyNumberFormat="1" applyFont="1" applyFill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right"/>
    </xf>
    <xf numFmtId="2" fontId="10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4" xfId="0" applyFont="1" applyBorder="1" applyAlignment="1">
      <alignment wrapText="1"/>
    </xf>
    <xf numFmtId="2" fontId="10" fillId="3" borderId="4" xfId="0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 vertical="center"/>
    </xf>
    <xf numFmtId="0" fontId="10" fillId="0" borderId="6" xfId="0" applyFont="1" applyBorder="1"/>
    <xf numFmtId="0" fontId="1" fillId="0" borderId="6" xfId="0" applyFont="1" applyBorder="1"/>
    <xf numFmtId="2" fontId="10" fillId="0" borderId="7" xfId="0" applyNumberFormat="1" applyFont="1" applyBorder="1" applyAlignment="1">
      <alignment horizontal="center" vertical="center"/>
    </xf>
    <xf numFmtId="2" fontId="10" fillId="0" borderId="7" xfId="0" applyNumberFormat="1" applyFont="1" applyBorder="1"/>
    <xf numFmtId="0" fontId="10" fillId="0" borderId="0" xfId="0" applyFont="1"/>
    <xf numFmtId="0" fontId="18" fillId="0" borderId="0" xfId="0" applyFont="1"/>
    <xf numFmtId="0" fontId="10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0" fillId="0" borderId="7" xfId="0" applyFont="1" applyBorder="1"/>
    <xf numFmtId="0" fontId="10" fillId="0" borderId="2" xfId="0" applyFont="1" applyBorder="1" applyAlignment="1">
      <alignment horizontal="center" vertical="center"/>
    </xf>
    <xf numFmtId="2" fontId="10" fillId="3" borderId="2" xfId="0" applyNumberFormat="1" applyFont="1" applyFill="1" applyBorder="1" applyAlignment="1">
      <alignment horizontal="center" vertical="center"/>
    </xf>
    <xf numFmtId="0" fontId="10" fillId="0" borderId="9" xfId="0" applyFont="1" applyBorder="1"/>
    <xf numFmtId="0" fontId="10" fillId="0" borderId="9" xfId="0" applyFont="1" applyBorder="1" applyAlignment="1">
      <alignment horizontal="center" vertical="center"/>
    </xf>
    <xf numFmtId="2" fontId="10" fillId="3" borderId="9" xfId="0" applyNumberFormat="1" applyFont="1" applyFill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right"/>
    </xf>
    <xf numFmtId="0" fontId="10" fillId="0" borderId="10" xfId="0" applyFont="1" applyBorder="1"/>
    <xf numFmtId="0" fontId="10" fillId="0" borderId="11" xfId="0" applyFont="1" applyBorder="1" applyAlignment="1">
      <alignment horizontal="center" vertical="center"/>
    </xf>
    <xf numFmtId="2" fontId="10" fillId="3" borderId="11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2" fontId="10" fillId="3" borderId="12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13" fillId="0" borderId="8" xfId="0" applyFont="1" applyBorder="1"/>
    <xf numFmtId="0" fontId="13" fillId="0" borderId="3" xfId="0" applyFont="1" applyBorder="1"/>
    <xf numFmtId="0" fontId="13" fillId="0" borderId="4" xfId="0" applyFont="1" applyBorder="1"/>
    <xf numFmtId="0" fontId="10" fillId="3" borderId="8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6" fillId="0" borderId="0" xfId="0" applyFont="1" applyBorder="1" applyAlignment="1"/>
    <xf numFmtId="0" fontId="1" fillId="4" borderId="7" xfId="0" applyFont="1" applyFill="1" applyBorder="1"/>
    <xf numFmtId="0" fontId="21" fillId="0" borderId="7" xfId="0" applyFont="1" applyBorder="1" applyAlignment="1">
      <alignment horizontal="center"/>
    </xf>
    <xf numFmtId="0" fontId="21" fillId="0" borderId="7" xfId="0" applyFont="1" applyBorder="1" applyAlignment="1"/>
    <xf numFmtId="0" fontId="21" fillId="0" borderId="0" xfId="0" applyFont="1" applyBorder="1" applyAlignment="1"/>
    <xf numFmtId="0" fontId="0" fillId="0" borderId="0" xfId="0" applyBorder="1" applyAlignment="1"/>
    <xf numFmtId="0" fontId="18" fillId="0" borderId="0" xfId="0" applyFont="1" applyBorder="1"/>
    <xf numFmtId="0" fontId="15" fillId="2" borderId="3" xfId="0" applyFont="1" applyFill="1" applyBorder="1" applyAlignment="1">
      <alignment horizontal="center" vertical="center"/>
    </xf>
    <xf numFmtId="0" fontId="6" fillId="0" borderId="6" xfId="0" applyFont="1" applyBorder="1"/>
    <xf numFmtId="2" fontId="0" fillId="0" borderId="0" xfId="0" applyNumberFormat="1" applyFont="1"/>
    <xf numFmtId="2" fontId="0" fillId="0" borderId="0" xfId="0" applyNumberFormat="1"/>
    <xf numFmtId="4" fontId="1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2" fillId="0" borderId="0" xfId="0" applyFont="1"/>
    <xf numFmtId="2" fontId="10" fillId="5" borderId="4" xfId="0" applyNumberFormat="1" applyFont="1" applyFill="1" applyBorder="1" applyAlignment="1">
      <alignment horizontal="center" vertical="center"/>
    </xf>
    <xf numFmtId="2" fontId="10" fillId="6" borderId="3" xfId="0" applyNumberFormat="1" applyFont="1" applyFill="1" applyBorder="1" applyAlignment="1">
      <alignment horizontal="center" vertical="center"/>
    </xf>
    <xf numFmtId="2" fontId="10" fillId="6" borderId="4" xfId="0" applyNumberFormat="1" applyFont="1" applyFill="1" applyBorder="1" applyAlignment="1">
      <alignment horizontal="center" vertical="center"/>
    </xf>
    <xf numFmtId="0" fontId="17" fillId="0" borderId="3" xfId="0" applyFont="1" applyFill="1" applyBorder="1"/>
    <xf numFmtId="0" fontId="10" fillId="0" borderId="3" xfId="0" applyFont="1" applyFill="1" applyBorder="1" applyAlignment="1">
      <alignment horizontal="center" vertical="center"/>
    </xf>
    <xf numFmtId="0" fontId="17" fillId="0" borderId="4" xfId="0" applyFont="1" applyFill="1" applyBorder="1"/>
    <xf numFmtId="0" fontId="17" fillId="0" borderId="8" xfId="0" applyFont="1" applyFill="1" applyBorder="1"/>
    <xf numFmtId="0" fontId="10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3" xfId="0" applyFont="1" applyFill="1" applyBorder="1"/>
    <xf numFmtId="0" fontId="17" fillId="0" borderId="3" xfId="0" applyFont="1" applyBorder="1" applyAlignment="1"/>
    <xf numFmtId="0" fontId="17" fillId="0" borderId="3" xfId="0" applyFont="1" applyBorder="1" applyAlignment="1">
      <alignment wrapText="1"/>
    </xf>
    <xf numFmtId="0" fontId="17" fillId="0" borderId="3" xfId="0" applyFont="1" applyBorder="1"/>
    <xf numFmtId="0" fontId="17" fillId="0" borderId="8" xfId="0" applyFont="1" applyBorder="1"/>
    <xf numFmtId="0" fontId="17" fillId="0" borderId="4" xfId="0" applyFont="1" applyBorder="1"/>
    <xf numFmtId="0" fontId="17" fillId="0" borderId="10" xfId="0" applyFont="1" applyBorder="1"/>
    <xf numFmtId="0" fontId="24" fillId="0" borderId="8" xfId="0" applyFont="1" applyBorder="1"/>
    <xf numFmtId="0" fontId="24" fillId="0" borderId="8" xfId="0" applyFont="1" applyBorder="1" applyAlignment="1"/>
    <xf numFmtId="0" fontId="17" fillId="0" borderId="8" xfId="0" applyFont="1" applyBorder="1" applyAlignment="1"/>
    <xf numFmtId="0" fontId="17" fillId="0" borderId="3" xfId="0" applyFont="1" applyBorder="1" applyAlignment="1">
      <alignment horizontal="left" vertical="center"/>
    </xf>
    <xf numFmtId="2" fontId="10" fillId="0" borderId="8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5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9" fontId="10" fillId="3" borderId="14" xfId="0" applyNumberFormat="1" applyFont="1" applyFill="1" applyBorder="1" applyAlignment="1">
      <alignment horizontal="center" vertical="center"/>
    </xf>
    <xf numFmtId="9" fontId="10" fillId="3" borderId="16" xfId="0" applyNumberFormat="1" applyFont="1" applyFill="1" applyBorder="1" applyAlignment="1">
      <alignment horizontal="center" vertical="center"/>
    </xf>
    <xf numFmtId="9" fontId="10" fillId="3" borderId="15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/>
    </xf>
    <xf numFmtId="0" fontId="17" fillId="0" borderId="3" xfId="0" applyFont="1" applyBorder="1" applyAlignment="1"/>
    <xf numFmtId="0" fontId="10" fillId="0" borderId="3" xfId="0" applyFont="1" applyBorder="1" applyAlignment="1">
      <alignment horizontal="center"/>
    </xf>
    <xf numFmtId="0" fontId="17" fillId="0" borderId="3" xfId="0" applyFont="1" applyBorder="1" applyAlignment="1">
      <alignment vertical="center"/>
    </xf>
    <xf numFmtId="0" fontId="17" fillId="0" borderId="3" xfId="0" applyFont="1" applyBorder="1" applyAlignment="1">
      <alignment wrapText="1"/>
    </xf>
    <xf numFmtId="2" fontId="6" fillId="0" borderId="13" xfId="0" applyNumberFormat="1" applyFont="1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7"/>
  <sheetViews>
    <sheetView tabSelected="1" zoomScaleNormal="100" workbookViewId="0">
      <selection activeCell="N142" sqref="N142"/>
    </sheetView>
  </sheetViews>
  <sheetFormatPr defaultColWidth="8.796875" defaultRowHeight="14.25"/>
  <cols>
    <col min="1" max="1" width="85.46484375" customWidth="1"/>
    <col min="2" max="2" width="8" customWidth="1"/>
    <col min="3" max="3" width="19.6640625" customWidth="1"/>
    <col min="4" max="4" width="7.46484375" customWidth="1"/>
    <col min="5" max="5" width="5" customWidth="1"/>
    <col min="6" max="6" width="10.796875" customWidth="1"/>
    <col min="7" max="7" width="8.19921875" customWidth="1"/>
    <col min="8" max="8" width="9.46484375" hidden="1" customWidth="1"/>
  </cols>
  <sheetData>
    <row r="1" spans="1:11" ht="14.1" customHeight="1">
      <c r="A1" s="2"/>
      <c r="C1" s="113"/>
      <c r="D1" s="113"/>
      <c r="E1" s="113"/>
      <c r="F1" s="113"/>
    </row>
    <row r="2" spans="1:11" ht="24.75">
      <c r="A2" s="3" t="s">
        <v>1</v>
      </c>
      <c r="B2" s="4"/>
      <c r="C2" s="114" t="s">
        <v>0</v>
      </c>
      <c r="D2" s="115"/>
      <c r="E2" s="115"/>
      <c r="F2" s="115"/>
      <c r="G2" s="1"/>
      <c r="K2" s="6"/>
    </row>
    <row r="3" spans="1:11" ht="15" customHeight="1">
      <c r="A3" s="1" t="s">
        <v>269</v>
      </c>
      <c r="B3" s="1"/>
      <c r="C3" s="116" t="s">
        <v>2</v>
      </c>
      <c r="D3" s="116"/>
      <c r="E3" s="116"/>
      <c r="F3" s="116"/>
      <c r="G3" s="1"/>
    </row>
    <row r="4" spans="1:11" ht="14.1" customHeight="1">
      <c r="A4" s="7"/>
    </row>
    <row r="5" spans="1:11" ht="24.75" customHeight="1" thickBot="1">
      <c r="A5" s="8" t="s">
        <v>3</v>
      </c>
      <c r="B5" s="117" t="s">
        <v>4</v>
      </c>
      <c r="C5" s="118" t="s">
        <v>5</v>
      </c>
      <c r="D5" s="118" t="s">
        <v>6</v>
      </c>
      <c r="E5" s="120" t="s">
        <v>7</v>
      </c>
      <c r="F5" s="118" t="s">
        <v>8</v>
      </c>
      <c r="G5" s="9"/>
      <c r="H5" s="1"/>
    </row>
    <row r="6" spans="1:11" ht="15.95" customHeight="1" thickTop="1">
      <c r="A6" s="10" t="s">
        <v>9</v>
      </c>
      <c r="B6" s="117"/>
      <c r="C6" s="119"/>
      <c r="D6" s="119"/>
      <c r="E6" s="120"/>
      <c r="F6" s="119"/>
      <c r="G6" s="11"/>
      <c r="H6" s="1"/>
    </row>
    <row r="7" spans="1:11" ht="14.1" customHeight="1">
      <c r="A7" s="12" t="s">
        <v>194</v>
      </c>
      <c r="B7" s="13" t="s">
        <v>10</v>
      </c>
      <c r="C7" s="14">
        <v>3000</v>
      </c>
      <c r="D7" s="15"/>
      <c r="E7" s="16"/>
      <c r="F7" s="17">
        <f t="shared" ref="F7:F14" si="0">PRODUCT(E7,H7)</f>
        <v>0</v>
      </c>
      <c r="G7" s="18"/>
      <c r="H7" s="19">
        <f t="shared" ref="H7:H13" si="1">D7*C7</f>
        <v>0</v>
      </c>
    </row>
    <row r="8" spans="1:11" ht="14.1" customHeight="1">
      <c r="A8" s="12" t="s">
        <v>195</v>
      </c>
      <c r="B8" s="13" t="s">
        <v>11</v>
      </c>
      <c r="C8" s="14">
        <v>600</v>
      </c>
      <c r="D8" s="15"/>
      <c r="E8" s="16"/>
      <c r="F8" s="17">
        <f t="shared" si="0"/>
        <v>0</v>
      </c>
      <c r="G8" s="18"/>
      <c r="H8" s="19">
        <f t="shared" si="1"/>
        <v>0</v>
      </c>
    </row>
    <row r="9" spans="1:11" ht="14.1" customHeight="1">
      <c r="A9" s="12" t="s">
        <v>187</v>
      </c>
      <c r="B9" s="13" t="s">
        <v>191</v>
      </c>
      <c r="C9" s="14" t="s">
        <v>198</v>
      </c>
      <c r="D9" s="15"/>
      <c r="E9" s="16"/>
      <c r="F9" s="17"/>
      <c r="G9" s="18"/>
      <c r="H9" s="19"/>
    </row>
    <row r="10" spans="1:11" ht="14.1" customHeight="1">
      <c r="A10" s="12" t="s">
        <v>188</v>
      </c>
      <c r="B10" s="13" t="s">
        <v>191</v>
      </c>
      <c r="C10" s="14" t="s">
        <v>276</v>
      </c>
      <c r="D10" s="15"/>
      <c r="E10" s="16"/>
      <c r="F10" s="17"/>
      <c r="G10" s="18"/>
      <c r="H10" s="19"/>
    </row>
    <row r="11" spans="1:11" ht="14.1" customHeight="1">
      <c r="A11" s="12" t="s">
        <v>192</v>
      </c>
      <c r="B11" s="112" t="s">
        <v>193</v>
      </c>
      <c r="C11" s="112"/>
      <c r="D11" s="15"/>
      <c r="E11" s="16"/>
      <c r="F11" s="17">
        <f t="shared" si="0"/>
        <v>0</v>
      </c>
      <c r="G11" s="18"/>
      <c r="H11" s="19">
        <f t="shared" si="1"/>
        <v>0</v>
      </c>
    </row>
    <row r="12" spans="1:11" ht="14.1" customHeight="1">
      <c r="A12" s="103" t="s">
        <v>190</v>
      </c>
      <c r="B12" s="121" t="s">
        <v>199</v>
      </c>
      <c r="C12" s="122"/>
      <c r="D12" s="122"/>
      <c r="E12" s="122"/>
      <c r="F12" s="123"/>
      <c r="G12" s="18"/>
      <c r="H12" s="19"/>
    </row>
    <row r="13" spans="1:11" ht="14.1" customHeight="1">
      <c r="A13" s="22" t="s">
        <v>189</v>
      </c>
      <c r="B13" s="112" t="s">
        <v>12</v>
      </c>
      <c r="C13" s="112"/>
      <c r="D13" s="12"/>
      <c r="E13" s="21"/>
      <c r="F13" s="17">
        <f t="shared" si="0"/>
        <v>0</v>
      </c>
      <c r="G13" s="18"/>
      <c r="H13" s="19">
        <f t="shared" si="1"/>
        <v>0</v>
      </c>
    </row>
    <row r="14" spans="1:11" ht="14.1" customHeight="1" thickBot="1">
      <c r="A14" s="23" t="s">
        <v>13</v>
      </c>
      <c r="B14" s="124" t="s">
        <v>12</v>
      </c>
      <c r="C14" s="124"/>
      <c r="D14" s="24"/>
      <c r="E14" s="25"/>
      <c r="F14" s="26">
        <f t="shared" si="0"/>
        <v>0</v>
      </c>
      <c r="G14" s="27"/>
      <c r="H14" s="28"/>
    </row>
    <row r="15" spans="1:11" ht="15.95" customHeight="1" thickTop="1" thickBot="1">
      <c r="A15" s="125" t="s">
        <v>14</v>
      </c>
      <c r="B15" s="125"/>
      <c r="C15" s="125"/>
      <c r="D15" s="125"/>
      <c r="E15" s="125"/>
      <c r="F15" s="125"/>
      <c r="G15" s="29"/>
      <c r="H15" s="1"/>
    </row>
    <row r="16" spans="1:11" ht="14.1" customHeight="1" thickTop="1" thickBot="1">
      <c r="A16" s="30" t="s">
        <v>15</v>
      </c>
      <c r="B16" s="31"/>
      <c r="C16" s="31"/>
      <c r="D16" s="32"/>
      <c r="E16" s="32"/>
      <c r="F16" s="32"/>
      <c r="G16" s="33"/>
      <c r="H16" s="1"/>
    </row>
    <row r="17" spans="1:8" ht="14.1" customHeight="1" thickTop="1">
      <c r="A17" s="94" t="s">
        <v>182</v>
      </c>
      <c r="B17" s="13" t="s">
        <v>16</v>
      </c>
      <c r="C17" s="14">
        <v>141</v>
      </c>
      <c r="D17" s="95"/>
      <c r="E17" s="39"/>
      <c r="F17" s="17">
        <f>PRODUCT(E17,H17)</f>
        <v>0</v>
      </c>
      <c r="G17" s="18"/>
      <c r="H17" s="19">
        <f>D17*C17</f>
        <v>0</v>
      </c>
    </row>
    <row r="18" spans="1:8" ht="14.1" customHeight="1">
      <c r="A18" s="22" t="s">
        <v>17</v>
      </c>
      <c r="B18" s="13" t="s">
        <v>16</v>
      </c>
      <c r="C18" s="14">
        <v>183</v>
      </c>
      <c r="D18" s="13"/>
      <c r="E18" s="39"/>
      <c r="F18" s="17">
        <f>PRODUCT(E18,H18)</f>
        <v>0</v>
      </c>
      <c r="G18" s="18"/>
      <c r="H18" s="19">
        <f>D18*C18</f>
        <v>0</v>
      </c>
    </row>
    <row r="19" spans="1:8" ht="14.1" customHeight="1">
      <c r="A19" s="94" t="s">
        <v>183</v>
      </c>
      <c r="B19" s="13" t="s">
        <v>16</v>
      </c>
      <c r="C19" s="14">
        <v>475</v>
      </c>
      <c r="D19" s="95"/>
      <c r="E19" s="39"/>
      <c r="F19" s="17">
        <f>PRODUCT(E19,H19)</f>
        <v>0</v>
      </c>
      <c r="G19" s="18"/>
      <c r="H19" s="19">
        <f>D19*C19</f>
        <v>0</v>
      </c>
    </row>
    <row r="20" spans="1:8" ht="14.1" customHeight="1" thickBot="1">
      <c r="A20" s="23" t="s">
        <v>200</v>
      </c>
      <c r="B20" s="40" t="s">
        <v>16</v>
      </c>
      <c r="C20" s="91">
        <v>60</v>
      </c>
      <c r="D20" s="40"/>
      <c r="E20" s="41"/>
      <c r="F20" s="26">
        <f>PRODUCT(E20,H20)</f>
        <v>0</v>
      </c>
      <c r="G20" s="27">
        <f>F20+F19+F18+F17</f>
        <v>0</v>
      </c>
      <c r="H20" s="28">
        <f>D20*C20</f>
        <v>0</v>
      </c>
    </row>
    <row r="21" spans="1:8" ht="14.1" customHeight="1" thickTop="1" thickBot="1">
      <c r="A21" s="30" t="s">
        <v>251</v>
      </c>
      <c r="B21" s="31"/>
      <c r="C21" s="31"/>
      <c r="D21" s="32"/>
      <c r="E21" s="32"/>
      <c r="F21" s="32"/>
      <c r="G21" s="33"/>
      <c r="H21" s="1"/>
    </row>
    <row r="22" spans="1:8" ht="14.1" customHeight="1" thickTop="1">
      <c r="A22" s="42" t="s">
        <v>252</v>
      </c>
      <c r="B22" s="35" t="s">
        <v>18</v>
      </c>
      <c r="C22" s="14">
        <v>145</v>
      </c>
      <c r="D22" s="35"/>
      <c r="E22" s="37"/>
      <c r="F22" s="38">
        <f t="shared" ref="F22:F32" si="2">PRODUCT(E22,H22)</f>
        <v>0</v>
      </c>
      <c r="G22" s="18"/>
      <c r="H22" s="19">
        <f t="shared" ref="H22:H32" si="3">D22*C22</f>
        <v>0</v>
      </c>
    </row>
    <row r="23" spans="1:8" ht="14.1" customHeight="1">
      <c r="A23" s="22" t="s">
        <v>253</v>
      </c>
      <c r="B23" s="13" t="s">
        <v>18</v>
      </c>
      <c r="C23" s="14">
        <v>350</v>
      </c>
      <c r="D23" s="35"/>
      <c r="E23" s="37"/>
      <c r="F23" s="38">
        <f t="shared" si="2"/>
        <v>0</v>
      </c>
      <c r="G23" s="18"/>
      <c r="H23" s="19">
        <f t="shared" si="3"/>
        <v>0</v>
      </c>
    </row>
    <row r="24" spans="1:8" ht="14.1" customHeight="1">
      <c r="A24" s="43" t="s">
        <v>257</v>
      </c>
      <c r="B24" s="13" t="s">
        <v>18</v>
      </c>
      <c r="C24" s="14">
        <v>135</v>
      </c>
      <c r="D24" s="35"/>
      <c r="E24" s="37"/>
      <c r="F24" s="38">
        <f t="shared" si="2"/>
        <v>0</v>
      </c>
      <c r="G24" s="18"/>
      <c r="H24" s="19">
        <f t="shared" si="3"/>
        <v>0</v>
      </c>
    </row>
    <row r="25" spans="1:8" ht="14.1" customHeight="1">
      <c r="A25" s="43" t="s">
        <v>258</v>
      </c>
      <c r="B25" s="13" t="s">
        <v>18</v>
      </c>
      <c r="C25" s="14">
        <v>235</v>
      </c>
      <c r="D25" s="35"/>
      <c r="E25" s="37"/>
      <c r="F25" s="38">
        <f t="shared" si="2"/>
        <v>0</v>
      </c>
      <c r="G25" s="18"/>
      <c r="H25" s="19">
        <f t="shared" si="3"/>
        <v>0</v>
      </c>
    </row>
    <row r="26" spans="1:8" ht="14.1" customHeight="1">
      <c r="A26" s="43" t="s">
        <v>259</v>
      </c>
      <c r="B26" s="13" t="s">
        <v>18</v>
      </c>
      <c r="C26" s="14">
        <v>420</v>
      </c>
      <c r="D26" s="35"/>
      <c r="E26" s="37"/>
      <c r="F26" s="38">
        <f t="shared" si="2"/>
        <v>0</v>
      </c>
      <c r="G26" s="18"/>
      <c r="H26" s="19">
        <f t="shared" si="3"/>
        <v>0</v>
      </c>
    </row>
    <row r="27" spans="1:8" ht="14.1" customHeight="1">
      <c r="A27" s="43" t="s">
        <v>254</v>
      </c>
      <c r="B27" s="13" t="s">
        <v>18</v>
      </c>
      <c r="C27" s="14">
        <v>120</v>
      </c>
      <c r="D27" s="35"/>
      <c r="E27" s="37"/>
      <c r="F27" s="38">
        <f t="shared" si="2"/>
        <v>0</v>
      </c>
      <c r="G27" s="18"/>
      <c r="H27" s="19">
        <f t="shared" si="3"/>
        <v>0</v>
      </c>
    </row>
    <row r="28" spans="1:8" ht="14.1" customHeight="1">
      <c r="A28" s="43" t="s">
        <v>255</v>
      </c>
      <c r="B28" s="13" t="s">
        <v>18</v>
      </c>
      <c r="C28" s="14">
        <v>153</v>
      </c>
      <c r="D28" s="35"/>
      <c r="E28" s="37"/>
      <c r="F28" s="38">
        <f t="shared" si="2"/>
        <v>0</v>
      </c>
      <c r="G28" s="18"/>
      <c r="H28" s="19">
        <f t="shared" si="3"/>
        <v>0</v>
      </c>
    </row>
    <row r="29" spans="1:8" ht="14.1" customHeight="1">
      <c r="A29" s="43" t="s">
        <v>256</v>
      </c>
      <c r="B29" s="13" t="s">
        <v>18</v>
      </c>
      <c r="C29" s="14">
        <v>220</v>
      </c>
      <c r="D29" s="35"/>
      <c r="E29" s="37"/>
      <c r="F29" s="38">
        <f t="shared" si="2"/>
        <v>0</v>
      </c>
      <c r="G29" s="18"/>
      <c r="H29" s="19">
        <f t="shared" si="3"/>
        <v>0</v>
      </c>
    </row>
    <row r="30" spans="1:8" ht="14.1" customHeight="1">
      <c r="A30" s="43" t="s">
        <v>260</v>
      </c>
      <c r="B30" s="13" t="s">
        <v>18</v>
      </c>
      <c r="C30" s="14">
        <v>196</v>
      </c>
      <c r="D30" s="35"/>
      <c r="E30" s="37"/>
      <c r="F30" s="38">
        <f t="shared" si="2"/>
        <v>0</v>
      </c>
      <c r="G30" s="18"/>
      <c r="H30" s="19">
        <f t="shared" si="3"/>
        <v>0</v>
      </c>
    </row>
    <row r="31" spans="1:8" ht="14.1" customHeight="1">
      <c r="A31" s="43" t="s">
        <v>261</v>
      </c>
      <c r="B31" s="13" t="s">
        <v>18</v>
      </c>
      <c r="C31" s="14">
        <v>294</v>
      </c>
      <c r="D31" s="35"/>
      <c r="E31" s="37"/>
      <c r="F31" s="38">
        <f t="shared" si="2"/>
        <v>0</v>
      </c>
      <c r="G31" s="18"/>
      <c r="H31" s="19">
        <f t="shared" si="3"/>
        <v>0</v>
      </c>
    </row>
    <row r="32" spans="1:8" ht="15" customHeight="1" thickBot="1">
      <c r="A32" s="44" t="s">
        <v>201</v>
      </c>
      <c r="B32" s="40" t="s">
        <v>18</v>
      </c>
      <c r="C32" s="45">
        <v>98</v>
      </c>
      <c r="D32" s="40"/>
      <c r="E32" s="41"/>
      <c r="F32" s="26">
        <f t="shared" si="2"/>
        <v>0</v>
      </c>
      <c r="G32" s="27">
        <f>F32+F31+F30+F29+F28+F27+F26+F25+F24+F23+F22</f>
        <v>0</v>
      </c>
      <c r="H32" s="19">
        <f t="shared" si="3"/>
        <v>0</v>
      </c>
    </row>
    <row r="33" spans="1:8" ht="14.1" customHeight="1" thickTop="1" thickBot="1">
      <c r="A33" s="46" t="s">
        <v>19</v>
      </c>
      <c r="B33" s="47"/>
      <c r="C33" s="47"/>
      <c r="D33" s="48"/>
      <c r="E33" s="48"/>
      <c r="F33" s="48"/>
      <c r="G33" s="33"/>
      <c r="H33" s="1"/>
    </row>
    <row r="34" spans="1:8" ht="14.1" customHeight="1" thickTop="1">
      <c r="A34" s="34" t="s">
        <v>20</v>
      </c>
      <c r="B34" s="35" t="s">
        <v>18</v>
      </c>
      <c r="C34" s="36">
        <v>298</v>
      </c>
      <c r="D34" s="35"/>
      <c r="E34" s="37"/>
      <c r="F34" s="38">
        <f>PRODUCT(E34,H34)</f>
        <v>0</v>
      </c>
      <c r="G34" s="18"/>
      <c r="H34" s="19">
        <f>D34*C34</f>
        <v>0</v>
      </c>
    </row>
    <row r="35" spans="1:8" ht="14.1" customHeight="1">
      <c r="A35" s="22" t="s">
        <v>21</v>
      </c>
      <c r="B35" s="13" t="s">
        <v>18</v>
      </c>
      <c r="C35" s="14">
        <v>180</v>
      </c>
      <c r="D35" s="35"/>
      <c r="E35" s="37"/>
      <c r="F35" s="38">
        <f>PRODUCT(E35,H35)</f>
        <v>0</v>
      </c>
      <c r="G35" s="18"/>
      <c r="H35" s="19">
        <f>D35*C35</f>
        <v>0</v>
      </c>
    </row>
    <row r="36" spans="1:8" ht="14.1" customHeight="1">
      <c r="A36" s="22" t="s">
        <v>22</v>
      </c>
      <c r="B36" s="13" t="s">
        <v>18</v>
      </c>
      <c r="C36" s="14">
        <v>141</v>
      </c>
      <c r="D36" s="99"/>
      <c r="E36" s="37"/>
      <c r="F36" s="38">
        <f>PRODUCT(E36,H36)</f>
        <v>0</v>
      </c>
      <c r="G36" s="18"/>
      <c r="H36" s="19">
        <f>D36*C36</f>
        <v>0</v>
      </c>
    </row>
    <row r="37" spans="1:8" ht="14.1" customHeight="1" thickBot="1">
      <c r="A37" s="22" t="s">
        <v>23</v>
      </c>
      <c r="B37" s="13" t="s">
        <v>18</v>
      </c>
      <c r="C37" s="14">
        <v>117</v>
      </c>
      <c r="D37" s="35"/>
      <c r="E37" s="37"/>
      <c r="F37" s="38">
        <f>PRODUCT(E37,H37)</f>
        <v>0</v>
      </c>
      <c r="G37" s="27">
        <f>F37+F36+F35+F34</f>
        <v>0</v>
      </c>
      <c r="H37" s="19">
        <f>D37*C37</f>
        <v>0</v>
      </c>
    </row>
    <row r="38" spans="1:8" ht="14.1" customHeight="1" thickTop="1" thickBot="1">
      <c r="A38" s="46" t="s">
        <v>24</v>
      </c>
      <c r="B38" s="31"/>
      <c r="C38" s="49"/>
      <c r="D38" s="31"/>
      <c r="E38" s="31"/>
      <c r="F38" s="50"/>
      <c r="G38" s="28"/>
      <c r="H38" s="51"/>
    </row>
    <row r="39" spans="1:8" ht="14.1" customHeight="1" thickTop="1">
      <c r="A39" s="97" t="s">
        <v>25</v>
      </c>
      <c r="B39" s="35" t="s">
        <v>18</v>
      </c>
      <c r="C39" s="36">
        <v>156</v>
      </c>
      <c r="D39" s="99"/>
      <c r="E39" s="37"/>
      <c r="F39" s="38">
        <f>PRODUCT(E39,H39)</f>
        <v>0</v>
      </c>
      <c r="G39" s="18"/>
      <c r="H39" s="19">
        <f>D39*C39</f>
        <v>0</v>
      </c>
    </row>
    <row r="40" spans="1:8" ht="14.1" customHeight="1">
      <c r="A40" s="22" t="s">
        <v>26</v>
      </c>
      <c r="B40" s="13" t="s">
        <v>18</v>
      </c>
      <c r="C40" s="14">
        <v>196</v>
      </c>
      <c r="D40" s="35"/>
      <c r="E40" s="37"/>
      <c r="F40" s="38">
        <f>PRODUCT(E40,H40)</f>
        <v>0</v>
      </c>
      <c r="G40" s="18"/>
      <c r="H40" s="19">
        <f>D40*C40</f>
        <v>0</v>
      </c>
    </row>
    <row r="41" spans="1:8" ht="14.1" customHeight="1" thickBot="1">
      <c r="A41" s="96" t="s">
        <v>184</v>
      </c>
      <c r="B41" s="40" t="s">
        <v>18</v>
      </c>
      <c r="C41" s="45">
        <v>348</v>
      </c>
      <c r="D41" s="98"/>
      <c r="E41" s="41"/>
      <c r="F41" s="26">
        <f>PRODUCT(E41,H41)</f>
        <v>0</v>
      </c>
      <c r="G41" s="27">
        <f>F41+F40+F39</f>
        <v>0</v>
      </c>
      <c r="H41" s="19">
        <f>D41*C41</f>
        <v>0</v>
      </c>
    </row>
    <row r="42" spans="1:8" ht="14.1" customHeight="1" thickTop="1" thickBot="1">
      <c r="A42" s="30" t="s">
        <v>272</v>
      </c>
      <c r="B42" s="31"/>
      <c r="C42" s="49"/>
      <c r="D42" s="31"/>
      <c r="E42" s="31"/>
      <c r="F42" s="50"/>
      <c r="G42" s="28"/>
      <c r="H42" s="51"/>
    </row>
    <row r="43" spans="1:8" ht="14.1" customHeight="1" thickTop="1">
      <c r="A43" s="104" t="s">
        <v>27</v>
      </c>
      <c r="B43" s="35" t="s">
        <v>18</v>
      </c>
      <c r="C43" s="36">
        <v>196</v>
      </c>
      <c r="D43" s="35"/>
      <c r="E43" s="37"/>
      <c r="F43" s="38">
        <f>PRODUCT(E43,H43)</f>
        <v>0</v>
      </c>
      <c r="G43" s="18"/>
      <c r="H43" s="19">
        <f>D43*C43</f>
        <v>0</v>
      </c>
    </row>
    <row r="44" spans="1:8" ht="14.1" customHeight="1">
      <c r="A44" s="103" t="s">
        <v>28</v>
      </c>
      <c r="B44" s="13" t="s">
        <v>18</v>
      </c>
      <c r="C44" s="14">
        <v>274</v>
      </c>
      <c r="D44" s="35"/>
      <c r="E44" s="37"/>
      <c r="F44" s="38">
        <f>PRODUCT(E44,H44)</f>
        <v>0</v>
      </c>
      <c r="G44" s="18"/>
      <c r="H44" s="19">
        <f>D44*C44</f>
        <v>0</v>
      </c>
    </row>
    <row r="45" spans="1:8" ht="14.1" customHeight="1" thickBot="1">
      <c r="A45" s="23" t="s">
        <v>262</v>
      </c>
      <c r="B45" s="40" t="s">
        <v>18</v>
      </c>
      <c r="C45" s="45">
        <v>654</v>
      </c>
      <c r="D45" s="40"/>
      <c r="E45" s="41"/>
      <c r="F45" s="26">
        <f>PRODUCT(E45,H45)</f>
        <v>0</v>
      </c>
      <c r="G45" s="27">
        <f>F45+F44+F43</f>
        <v>0</v>
      </c>
      <c r="H45" s="19">
        <f>D45*C45</f>
        <v>0</v>
      </c>
    </row>
    <row r="46" spans="1:8" ht="15.95" customHeight="1" thickTop="1" thickBot="1">
      <c r="A46" s="126" t="s">
        <v>273</v>
      </c>
      <c r="B46" s="126"/>
      <c r="C46" s="126"/>
      <c r="D46" s="53"/>
      <c r="E46" s="53"/>
      <c r="F46" s="53"/>
      <c r="G46" s="54"/>
      <c r="H46" s="51"/>
    </row>
    <row r="47" spans="1:8" ht="14.1" customHeight="1" thickTop="1">
      <c r="A47" s="34" t="s">
        <v>29</v>
      </c>
      <c r="B47" s="35" t="s">
        <v>18</v>
      </c>
      <c r="C47" s="36">
        <v>1300</v>
      </c>
      <c r="D47" s="35"/>
      <c r="E47" s="37"/>
      <c r="F47" s="38">
        <f t="shared" ref="F47:F54" si="4">PRODUCT(E47,H47)</f>
        <v>0</v>
      </c>
      <c r="G47" s="18"/>
      <c r="H47" s="19">
        <f t="shared" ref="H47:H54" si="5">D47*C47</f>
        <v>0</v>
      </c>
    </row>
    <row r="48" spans="1:8" ht="14.1" customHeight="1">
      <c r="A48" s="22" t="s">
        <v>30</v>
      </c>
      <c r="B48" s="13" t="s">
        <v>18</v>
      </c>
      <c r="C48" s="14">
        <v>1790</v>
      </c>
      <c r="D48" s="35"/>
      <c r="E48" s="37"/>
      <c r="F48" s="38">
        <f t="shared" si="4"/>
        <v>0</v>
      </c>
      <c r="G48" s="18"/>
      <c r="H48" s="19">
        <f t="shared" si="5"/>
        <v>0</v>
      </c>
    </row>
    <row r="49" spans="1:8" ht="14.1" customHeight="1">
      <c r="A49" s="22" t="s">
        <v>248</v>
      </c>
      <c r="B49" s="13" t="s">
        <v>18</v>
      </c>
      <c r="C49" s="14">
        <v>2900</v>
      </c>
      <c r="D49" s="35"/>
      <c r="E49" s="37"/>
      <c r="F49" s="38">
        <f t="shared" si="4"/>
        <v>0</v>
      </c>
      <c r="G49" s="18"/>
      <c r="H49" s="19">
        <f t="shared" si="5"/>
        <v>0</v>
      </c>
    </row>
    <row r="50" spans="1:8" ht="14.1" customHeight="1">
      <c r="A50" s="22" t="s">
        <v>249</v>
      </c>
      <c r="B50" s="13" t="s">
        <v>18</v>
      </c>
      <c r="C50" s="14">
        <v>3600</v>
      </c>
      <c r="D50" s="35"/>
      <c r="E50" s="37"/>
      <c r="F50" s="38">
        <f t="shared" si="4"/>
        <v>0</v>
      </c>
      <c r="G50" s="18"/>
      <c r="H50" s="19">
        <f t="shared" si="5"/>
        <v>0</v>
      </c>
    </row>
    <row r="51" spans="1:8" ht="14.1" customHeight="1">
      <c r="A51" s="22" t="s">
        <v>31</v>
      </c>
      <c r="B51" s="13" t="s">
        <v>18</v>
      </c>
      <c r="C51" s="14">
        <v>4650</v>
      </c>
      <c r="D51" s="35"/>
      <c r="E51" s="37"/>
      <c r="F51" s="38">
        <f t="shared" si="4"/>
        <v>0</v>
      </c>
      <c r="G51" s="18"/>
      <c r="H51" s="19">
        <f t="shared" si="5"/>
        <v>0</v>
      </c>
    </row>
    <row r="52" spans="1:8" ht="14.1" customHeight="1">
      <c r="A52" s="22" t="s">
        <v>32</v>
      </c>
      <c r="B52" s="13" t="s">
        <v>18</v>
      </c>
      <c r="C52" s="14">
        <v>5500</v>
      </c>
      <c r="D52" s="35"/>
      <c r="E52" s="37"/>
      <c r="F52" s="38">
        <f t="shared" si="4"/>
        <v>0</v>
      </c>
      <c r="G52" s="18"/>
      <c r="H52" s="19">
        <f t="shared" si="5"/>
        <v>0</v>
      </c>
    </row>
    <row r="53" spans="1:8" ht="14.1" customHeight="1">
      <c r="A53" s="22" t="s">
        <v>33</v>
      </c>
      <c r="B53" s="13" t="s">
        <v>18</v>
      </c>
      <c r="C53" s="14">
        <v>6590</v>
      </c>
      <c r="D53" s="35"/>
      <c r="E53" s="37"/>
      <c r="F53" s="38">
        <f t="shared" si="4"/>
        <v>0</v>
      </c>
      <c r="G53" s="18"/>
      <c r="H53" s="19">
        <f t="shared" si="5"/>
        <v>0</v>
      </c>
    </row>
    <row r="54" spans="1:8" ht="14.1" customHeight="1" thickBot="1">
      <c r="A54" s="22" t="s">
        <v>34</v>
      </c>
      <c r="B54" s="13" t="s">
        <v>18</v>
      </c>
      <c r="C54" s="14">
        <v>7900</v>
      </c>
      <c r="D54" s="35"/>
      <c r="E54" s="37"/>
      <c r="F54" s="38">
        <f t="shared" si="4"/>
        <v>0</v>
      </c>
      <c r="G54" s="27">
        <f>F54+F53+F52+F51+F50+F49+F48+F47</f>
        <v>0</v>
      </c>
      <c r="H54" s="19">
        <f t="shared" si="5"/>
        <v>0</v>
      </c>
    </row>
    <row r="55" spans="1:8" ht="15.95" customHeight="1" thickBot="1">
      <c r="A55" s="125" t="s">
        <v>36</v>
      </c>
      <c r="B55" s="125"/>
      <c r="C55" s="125"/>
      <c r="D55" s="125"/>
      <c r="E55" s="125"/>
      <c r="F55" s="125"/>
      <c r="G55" s="29"/>
      <c r="H55" s="51"/>
    </row>
    <row r="56" spans="1:8" ht="14.1" customHeight="1" thickTop="1" thickBot="1">
      <c r="A56" s="30" t="s">
        <v>37</v>
      </c>
      <c r="B56" s="55"/>
      <c r="C56" s="55"/>
      <c r="D56" s="32"/>
      <c r="E56" s="32"/>
      <c r="F56" s="32"/>
      <c r="G56" s="33"/>
      <c r="H56" s="1"/>
    </row>
    <row r="57" spans="1:8" ht="14.1" customHeight="1" thickTop="1">
      <c r="A57" s="97" t="s">
        <v>245</v>
      </c>
      <c r="B57" s="35" t="s">
        <v>18</v>
      </c>
      <c r="C57" s="36">
        <v>83</v>
      </c>
      <c r="D57" s="99"/>
      <c r="E57" s="37"/>
      <c r="F57" s="38">
        <f t="shared" ref="F57:F63" si="6">PRODUCT(E57,H57)</f>
        <v>0</v>
      </c>
      <c r="G57" s="18"/>
      <c r="H57" s="19">
        <f t="shared" ref="H57:H63" si="7">D57*C57</f>
        <v>0</v>
      </c>
    </row>
    <row r="58" spans="1:8" ht="14.1" customHeight="1">
      <c r="A58" s="22" t="s">
        <v>244</v>
      </c>
      <c r="B58" s="13" t="s">
        <v>18</v>
      </c>
      <c r="C58" s="14">
        <v>187</v>
      </c>
      <c r="D58" s="99"/>
      <c r="E58" s="37"/>
      <c r="F58" s="38">
        <f t="shared" si="6"/>
        <v>0</v>
      </c>
      <c r="G58" s="18"/>
      <c r="H58" s="19">
        <f t="shared" si="7"/>
        <v>0</v>
      </c>
    </row>
    <row r="59" spans="1:8" ht="14.1" customHeight="1">
      <c r="A59" s="22" t="s">
        <v>247</v>
      </c>
      <c r="B59" s="13" t="s">
        <v>18</v>
      </c>
      <c r="C59" s="14">
        <v>225</v>
      </c>
      <c r="D59" s="99"/>
      <c r="E59" s="37"/>
      <c r="F59" s="38">
        <f t="shared" si="6"/>
        <v>0</v>
      </c>
      <c r="G59" s="18"/>
      <c r="H59" s="19">
        <f t="shared" si="7"/>
        <v>0</v>
      </c>
    </row>
    <row r="60" spans="1:8" ht="14.1" customHeight="1">
      <c r="A60" s="22" t="s">
        <v>246</v>
      </c>
      <c r="B60" s="13" t="s">
        <v>18</v>
      </c>
      <c r="C60" s="14">
        <v>72</v>
      </c>
      <c r="D60" s="99"/>
      <c r="E60" s="37"/>
      <c r="F60" s="38">
        <f t="shared" si="6"/>
        <v>0</v>
      </c>
      <c r="G60" s="18"/>
      <c r="H60" s="19">
        <f t="shared" si="7"/>
        <v>0</v>
      </c>
    </row>
    <row r="61" spans="1:8" ht="14.1" customHeight="1">
      <c r="A61" s="22" t="s">
        <v>38</v>
      </c>
      <c r="B61" s="13" t="s">
        <v>18</v>
      </c>
      <c r="C61" s="14">
        <v>200</v>
      </c>
      <c r="D61" s="99"/>
      <c r="E61" s="37"/>
      <c r="F61" s="38">
        <f t="shared" si="6"/>
        <v>0</v>
      </c>
      <c r="G61" s="18"/>
      <c r="H61" s="19">
        <f t="shared" si="7"/>
        <v>0</v>
      </c>
    </row>
    <row r="62" spans="1:8" ht="14.1" customHeight="1" thickBot="1">
      <c r="A62" s="105" t="s">
        <v>39</v>
      </c>
      <c r="B62" s="56" t="s">
        <v>18</v>
      </c>
      <c r="C62" s="57">
        <v>239</v>
      </c>
      <c r="D62" s="99"/>
      <c r="E62" s="37"/>
      <c r="F62" s="38">
        <f t="shared" si="6"/>
        <v>0</v>
      </c>
      <c r="G62" s="18"/>
      <c r="H62" s="19">
        <f t="shared" si="7"/>
        <v>0</v>
      </c>
    </row>
    <row r="63" spans="1:8" ht="14.1" customHeight="1" thickTop="1" thickBot="1">
      <c r="A63" s="96" t="s">
        <v>270</v>
      </c>
      <c r="B63" s="40" t="s">
        <v>18</v>
      </c>
      <c r="C63" s="45">
        <v>170</v>
      </c>
      <c r="D63" s="98"/>
      <c r="E63" s="41"/>
      <c r="F63" s="26">
        <f t="shared" si="6"/>
        <v>0</v>
      </c>
      <c r="G63" s="27">
        <f>F63+F62+F61+F60+F59+F58+F57</f>
        <v>0</v>
      </c>
      <c r="H63" s="19">
        <f t="shared" si="7"/>
        <v>0</v>
      </c>
    </row>
    <row r="64" spans="1:8" ht="14.1" customHeight="1" thickTop="1" thickBot="1">
      <c r="A64" s="30" t="s">
        <v>40</v>
      </c>
      <c r="B64" s="31"/>
      <c r="C64" s="49"/>
      <c r="D64" s="31"/>
      <c r="E64" s="31"/>
      <c r="F64" s="50"/>
      <c r="G64" s="28"/>
      <c r="H64" s="51"/>
    </row>
    <row r="65" spans="1:8" ht="14.1" customHeight="1" thickTop="1">
      <c r="A65" s="34" t="s">
        <v>263</v>
      </c>
      <c r="B65" s="35" t="s">
        <v>18</v>
      </c>
      <c r="C65" s="36">
        <v>1035</v>
      </c>
      <c r="D65" s="35"/>
      <c r="E65" s="37"/>
      <c r="F65" s="38">
        <f>PRODUCT(E65,H65)</f>
        <v>0</v>
      </c>
      <c r="G65" s="18"/>
      <c r="H65" s="19">
        <f>D65*C65</f>
        <v>0</v>
      </c>
    </row>
    <row r="66" spans="1:8" ht="14.1" customHeight="1">
      <c r="A66" s="22" t="s">
        <v>264</v>
      </c>
      <c r="B66" s="13" t="s">
        <v>18</v>
      </c>
      <c r="C66" s="14">
        <v>1420</v>
      </c>
      <c r="D66" s="99"/>
      <c r="E66" s="37"/>
      <c r="F66" s="38">
        <f>PRODUCT(E66,H66)</f>
        <v>0</v>
      </c>
      <c r="G66" s="18"/>
      <c r="H66" s="19">
        <f>D66*C66</f>
        <v>0</v>
      </c>
    </row>
    <row r="67" spans="1:8" ht="14.1" customHeight="1">
      <c r="A67" s="22" t="s">
        <v>265</v>
      </c>
      <c r="B67" s="13" t="s">
        <v>18</v>
      </c>
      <c r="C67" s="14">
        <v>1960</v>
      </c>
      <c r="D67" s="35"/>
      <c r="E67" s="37"/>
      <c r="F67" s="38">
        <f>PRODUCT(E67,H67)</f>
        <v>0</v>
      </c>
      <c r="G67" s="18"/>
      <c r="H67" s="19">
        <f>D67*C67</f>
        <v>0</v>
      </c>
    </row>
    <row r="68" spans="1:8" ht="14.1" customHeight="1">
      <c r="A68" s="22" t="s">
        <v>266</v>
      </c>
      <c r="B68" s="13" t="s">
        <v>18</v>
      </c>
      <c r="C68" s="14">
        <v>2390</v>
      </c>
      <c r="D68" s="13"/>
      <c r="E68" s="39"/>
      <c r="F68" s="17">
        <f>PRODUCT(E68,H68)</f>
        <v>0</v>
      </c>
      <c r="G68" s="18"/>
      <c r="H68" s="19"/>
    </row>
    <row r="69" spans="1:8" ht="14.1" customHeight="1" thickBot="1">
      <c r="A69" s="58" t="s">
        <v>267</v>
      </c>
      <c r="B69" s="59" t="s">
        <v>18</v>
      </c>
      <c r="C69" s="60">
        <v>2725</v>
      </c>
      <c r="D69" s="59"/>
      <c r="E69" s="61"/>
      <c r="F69" s="62">
        <f>PRODUCT(E69,H69)</f>
        <v>0</v>
      </c>
      <c r="G69" s="27">
        <f>F69+F67+F66+F65</f>
        <v>0</v>
      </c>
      <c r="H69" s="19">
        <f>D69*C69</f>
        <v>0</v>
      </c>
    </row>
    <row r="70" spans="1:8" ht="14.1" customHeight="1" thickTop="1" thickBot="1">
      <c r="A70" s="30" t="s">
        <v>41</v>
      </c>
      <c r="B70" s="31"/>
      <c r="C70" s="49"/>
      <c r="D70" s="31"/>
      <c r="E70" s="31"/>
      <c r="F70" s="50"/>
      <c r="G70" s="28"/>
      <c r="H70" s="51"/>
    </row>
    <row r="71" spans="1:8" ht="14.1" customHeight="1" thickTop="1">
      <c r="A71" s="34" t="s">
        <v>42</v>
      </c>
      <c r="B71" s="35" t="s">
        <v>18</v>
      </c>
      <c r="C71" s="36">
        <v>760</v>
      </c>
      <c r="D71" s="35"/>
      <c r="E71" s="37"/>
      <c r="F71" s="38">
        <f>PRODUCT(E71,H71)</f>
        <v>0</v>
      </c>
      <c r="G71" s="18"/>
      <c r="H71" s="19">
        <f>D71*C71</f>
        <v>0</v>
      </c>
    </row>
    <row r="72" spans="1:8" ht="14.1" customHeight="1">
      <c r="A72" s="103" t="s">
        <v>43</v>
      </c>
      <c r="B72" s="13" t="s">
        <v>18</v>
      </c>
      <c r="C72" s="14">
        <v>1200</v>
      </c>
      <c r="D72" s="99"/>
      <c r="E72" s="37"/>
      <c r="F72" s="38">
        <f>PRODUCT(E72,H72)</f>
        <v>0</v>
      </c>
      <c r="G72" s="18"/>
      <c r="H72" s="19">
        <f>D72*C72</f>
        <v>0</v>
      </c>
    </row>
    <row r="73" spans="1:8" ht="14.1" customHeight="1">
      <c r="A73" s="22" t="s">
        <v>44</v>
      </c>
      <c r="B73" s="13" t="s">
        <v>18</v>
      </c>
      <c r="C73" s="14">
        <v>1740</v>
      </c>
      <c r="D73" s="35"/>
      <c r="E73" s="37"/>
      <c r="F73" s="38">
        <f>PRODUCT(E73,H73)</f>
        <v>0</v>
      </c>
      <c r="G73" s="18"/>
      <c r="H73" s="19">
        <f>D73*C73</f>
        <v>0</v>
      </c>
    </row>
    <row r="74" spans="1:8" ht="14.1" customHeight="1">
      <c r="A74" s="103" t="s">
        <v>45</v>
      </c>
      <c r="B74" s="13" t="s">
        <v>18</v>
      </c>
      <c r="C74" s="14">
        <v>2280</v>
      </c>
      <c r="D74" s="35"/>
      <c r="E74" s="37"/>
      <c r="F74" s="38">
        <f>PRODUCT(E74,H74)</f>
        <v>0</v>
      </c>
      <c r="G74" s="18"/>
      <c r="H74" s="19">
        <f>D74*C74</f>
        <v>0</v>
      </c>
    </row>
    <row r="75" spans="1:8" ht="14.1" customHeight="1" thickBot="1">
      <c r="A75" s="23" t="s">
        <v>46</v>
      </c>
      <c r="B75" s="40" t="s">
        <v>18</v>
      </c>
      <c r="C75" s="45">
        <v>3270</v>
      </c>
      <c r="D75" s="40"/>
      <c r="E75" s="41"/>
      <c r="F75" s="26">
        <f>PRODUCT(E75,H75)</f>
        <v>0</v>
      </c>
      <c r="G75" s="27">
        <f>F75+F74+F73+F72+F71</f>
        <v>0</v>
      </c>
      <c r="H75" s="19">
        <f>D75*C75</f>
        <v>0</v>
      </c>
    </row>
    <row r="76" spans="1:8" ht="14.1" customHeight="1" thickTop="1" thickBot="1">
      <c r="A76" s="30" t="s">
        <v>47</v>
      </c>
      <c r="B76" s="31"/>
      <c r="C76" s="49"/>
      <c r="D76" s="31"/>
      <c r="E76" s="31"/>
      <c r="F76" s="50"/>
      <c r="G76" s="18"/>
      <c r="H76" s="19"/>
    </row>
    <row r="77" spans="1:8" ht="14.1" customHeight="1" thickTop="1" thickBot="1">
      <c r="A77" s="63" t="s">
        <v>48</v>
      </c>
      <c r="B77" s="64" t="s">
        <v>18</v>
      </c>
      <c r="C77" s="65">
        <v>1635</v>
      </c>
      <c r="D77" s="35"/>
      <c r="E77" s="37"/>
      <c r="F77" s="38">
        <f>PRODUCT(E77,H77)</f>
        <v>0</v>
      </c>
      <c r="G77" s="18"/>
      <c r="H77" s="19">
        <f>D77*C77</f>
        <v>0</v>
      </c>
    </row>
    <row r="78" spans="1:8" ht="14.1" customHeight="1" thickTop="1" thickBot="1">
      <c r="A78" s="63" t="s">
        <v>250</v>
      </c>
      <c r="B78" s="64" t="s">
        <v>18</v>
      </c>
      <c r="C78" s="65">
        <v>1119</v>
      </c>
      <c r="D78" s="35"/>
      <c r="E78" s="37"/>
      <c r="F78" s="38">
        <f>PRODUCT(E78,H78)</f>
        <v>0</v>
      </c>
      <c r="G78" s="18"/>
      <c r="H78" s="19">
        <f>D78*C78</f>
        <v>0</v>
      </c>
    </row>
    <row r="79" spans="1:8" ht="14.1" customHeight="1" thickTop="1" thickBot="1">
      <c r="A79" s="63" t="s">
        <v>49</v>
      </c>
      <c r="B79" s="64" t="s">
        <v>18</v>
      </c>
      <c r="C79" s="65">
        <v>117</v>
      </c>
      <c r="D79" s="35"/>
      <c r="E79" s="37"/>
      <c r="F79" s="38">
        <f>PRODUCT(E79,H79)</f>
        <v>0</v>
      </c>
      <c r="G79" s="18"/>
      <c r="H79" s="19">
        <f>D79*C79</f>
        <v>0</v>
      </c>
    </row>
    <row r="80" spans="1:8" ht="14.2" customHeight="1" thickTop="1" thickBot="1">
      <c r="A80" s="106" t="s">
        <v>50</v>
      </c>
      <c r="B80" s="66" t="s">
        <v>18</v>
      </c>
      <c r="C80" s="67">
        <v>176</v>
      </c>
      <c r="D80" s="35"/>
      <c r="E80" s="37"/>
      <c r="F80" s="38">
        <f>PRODUCT(E80,H80)</f>
        <v>0</v>
      </c>
      <c r="G80" s="27">
        <f>F80+F79+F78+F77+F76</f>
        <v>0</v>
      </c>
      <c r="H80" s="19">
        <f>D80*C80</f>
        <v>0</v>
      </c>
    </row>
    <row r="81" spans="1:8" ht="14.1" customHeight="1" thickTop="1" thickBot="1">
      <c r="A81" s="30" t="s">
        <v>51</v>
      </c>
      <c r="B81" s="31"/>
      <c r="C81" s="49"/>
      <c r="D81" s="31"/>
      <c r="E81" s="31"/>
      <c r="F81" s="50"/>
      <c r="G81" s="28"/>
      <c r="H81" s="51"/>
    </row>
    <row r="82" spans="1:8" ht="14.1" customHeight="1" thickTop="1">
      <c r="A82" s="34" t="s">
        <v>52</v>
      </c>
      <c r="B82" s="35" t="s">
        <v>16</v>
      </c>
      <c r="C82" s="36">
        <v>163</v>
      </c>
      <c r="D82" s="35"/>
      <c r="E82" s="37"/>
      <c r="F82" s="38">
        <f>PRODUCT(E82,H82)</f>
        <v>0</v>
      </c>
      <c r="G82" s="18"/>
      <c r="H82" s="19">
        <f>D82*C82</f>
        <v>0</v>
      </c>
    </row>
    <row r="83" spans="1:8" ht="14.1" customHeight="1">
      <c r="A83" s="22" t="s">
        <v>53</v>
      </c>
      <c r="B83" s="13" t="s">
        <v>16</v>
      </c>
      <c r="C83" s="14">
        <v>198</v>
      </c>
      <c r="D83" s="35"/>
      <c r="E83" s="37"/>
      <c r="F83" s="38">
        <f>PRODUCT(E83,H83)</f>
        <v>0</v>
      </c>
      <c r="G83" s="18"/>
      <c r="H83" s="19">
        <f>D83*C83</f>
        <v>0</v>
      </c>
    </row>
    <row r="84" spans="1:8" ht="14.1" customHeight="1">
      <c r="A84" s="103" t="s">
        <v>54</v>
      </c>
      <c r="B84" s="13" t="s">
        <v>16</v>
      </c>
      <c r="C84" s="14">
        <v>228</v>
      </c>
      <c r="D84" s="35"/>
      <c r="E84" s="37"/>
      <c r="F84" s="38">
        <f>PRODUCT(E84,H84)</f>
        <v>0</v>
      </c>
      <c r="G84" s="18"/>
      <c r="H84" s="19">
        <f>D84*C84</f>
        <v>0</v>
      </c>
    </row>
    <row r="85" spans="1:8" ht="14.1" customHeight="1">
      <c r="A85" s="22" t="s">
        <v>55</v>
      </c>
      <c r="B85" s="13" t="s">
        <v>16</v>
      </c>
      <c r="C85" s="14">
        <v>270</v>
      </c>
      <c r="D85" s="35"/>
      <c r="E85" s="37"/>
      <c r="F85" s="38">
        <f>PRODUCT(E85,H85)</f>
        <v>0</v>
      </c>
      <c r="G85" s="18"/>
      <c r="H85" s="19">
        <f>D85*C85</f>
        <v>0</v>
      </c>
    </row>
    <row r="86" spans="1:8" ht="14.1" customHeight="1" thickBot="1">
      <c r="A86" s="23" t="s">
        <v>56</v>
      </c>
      <c r="B86" s="40" t="s">
        <v>16</v>
      </c>
      <c r="C86" s="45">
        <v>316</v>
      </c>
      <c r="D86" s="40"/>
      <c r="E86" s="41"/>
      <c r="F86" s="26">
        <f>PRODUCT(E86,H86)</f>
        <v>0</v>
      </c>
      <c r="G86" s="27">
        <f>F86+F85+F84+F83+F82</f>
        <v>0</v>
      </c>
      <c r="H86" s="19">
        <f>D86*C86</f>
        <v>0</v>
      </c>
    </row>
    <row r="87" spans="1:8" ht="14.1" customHeight="1" thickTop="1" thickBot="1">
      <c r="A87" s="30" t="s">
        <v>57</v>
      </c>
      <c r="B87" s="31"/>
      <c r="C87" s="49"/>
      <c r="D87" s="31"/>
      <c r="E87" s="31"/>
      <c r="F87" s="50"/>
      <c r="G87" s="28"/>
      <c r="H87" s="51"/>
    </row>
    <row r="88" spans="1:8" ht="14.1" customHeight="1" thickTop="1">
      <c r="A88" s="34" t="s">
        <v>58</v>
      </c>
      <c r="B88" s="35" t="s">
        <v>16</v>
      </c>
      <c r="C88" s="36">
        <v>280</v>
      </c>
      <c r="D88" s="99"/>
      <c r="E88" s="37"/>
      <c r="F88" s="38">
        <f t="shared" ref="F88:F101" si="8">PRODUCT(E88,H88)</f>
        <v>0</v>
      </c>
      <c r="G88" s="18"/>
      <c r="H88" s="19">
        <f t="shared" ref="H88:H101" si="9">D88*C88</f>
        <v>0</v>
      </c>
    </row>
    <row r="89" spans="1:8" ht="14.1" customHeight="1">
      <c r="A89" s="22" t="s">
        <v>59</v>
      </c>
      <c r="B89" s="13" t="s">
        <v>16</v>
      </c>
      <c r="C89" s="14">
        <v>325</v>
      </c>
      <c r="D89" s="99"/>
      <c r="E89" s="37"/>
      <c r="F89" s="38">
        <f t="shared" si="8"/>
        <v>0</v>
      </c>
      <c r="G89" s="18"/>
      <c r="H89" s="19">
        <f t="shared" si="9"/>
        <v>0</v>
      </c>
    </row>
    <row r="90" spans="1:8" ht="14.1" customHeight="1">
      <c r="A90" s="22" t="s">
        <v>60</v>
      </c>
      <c r="B90" s="13" t="s">
        <v>16</v>
      </c>
      <c r="C90" s="14">
        <v>380</v>
      </c>
      <c r="D90" s="99"/>
      <c r="E90" s="37"/>
      <c r="F90" s="38">
        <f t="shared" si="8"/>
        <v>0</v>
      </c>
      <c r="G90" s="18"/>
      <c r="H90" s="19">
        <f t="shared" si="9"/>
        <v>0</v>
      </c>
    </row>
    <row r="91" spans="1:8" ht="14.1" customHeight="1">
      <c r="A91" s="22" t="s">
        <v>61</v>
      </c>
      <c r="B91" s="13" t="s">
        <v>16</v>
      </c>
      <c r="C91" s="14">
        <v>435</v>
      </c>
      <c r="D91" s="99"/>
      <c r="E91" s="37"/>
      <c r="F91" s="38">
        <f t="shared" si="8"/>
        <v>0</v>
      </c>
      <c r="G91" s="18"/>
      <c r="H91" s="19">
        <f t="shared" si="9"/>
        <v>0</v>
      </c>
    </row>
    <row r="92" spans="1:8" ht="14.1" customHeight="1">
      <c r="A92" s="22" t="s">
        <v>62</v>
      </c>
      <c r="B92" s="13" t="s">
        <v>16</v>
      </c>
      <c r="C92" s="14">
        <v>480</v>
      </c>
      <c r="D92" s="99"/>
      <c r="E92" s="37"/>
      <c r="F92" s="38">
        <f t="shared" si="8"/>
        <v>0</v>
      </c>
      <c r="G92" s="18"/>
      <c r="H92" s="19">
        <f t="shared" si="9"/>
        <v>0</v>
      </c>
    </row>
    <row r="93" spans="1:8" ht="14.1" customHeight="1">
      <c r="A93" s="22" t="s">
        <v>63</v>
      </c>
      <c r="B93" s="13" t="s">
        <v>16</v>
      </c>
      <c r="C93" s="14">
        <v>590</v>
      </c>
      <c r="D93" s="99"/>
      <c r="E93" s="37"/>
      <c r="F93" s="38">
        <f t="shared" si="8"/>
        <v>0</v>
      </c>
      <c r="G93" s="18"/>
      <c r="H93" s="19">
        <f t="shared" si="9"/>
        <v>0</v>
      </c>
    </row>
    <row r="94" spans="1:8" ht="14.1" customHeight="1">
      <c r="A94" s="22" t="s">
        <v>64</v>
      </c>
      <c r="B94" s="13" t="s">
        <v>16</v>
      </c>
      <c r="C94" s="14">
        <v>700</v>
      </c>
      <c r="D94" s="99"/>
      <c r="E94" s="37"/>
      <c r="F94" s="38">
        <f t="shared" si="8"/>
        <v>0</v>
      </c>
      <c r="G94" s="18"/>
      <c r="H94" s="19">
        <f t="shared" si="9"/>
        <v>0</v>
      </c>
    </row>
    <row r="95" spans="1:8" ht="14.1" customHeight="1">
      <c r="A95" s="22" t="s">
        <v>65</v>
      </c>
      <c r="B95" s="13" t="s">
        <v>18</v>
      </c>
      <c r="C95" s="14">
        <v>325</v>
      </c>
      <c r="D95" s="99"/>
      <c r="E95" s="37"/>
      <c r="F95" s="38">
        <f t="shared" si="8"/>
        <v>0</v>
      </c>
      <c r="G95" s="18"/>
      <c r="H95" s="19">
        <f t="shared" si="9"/>
        <v>0</v>
      </c>
    </row>
    <row r="96" spans="1:8" ht="14.1" customHeight="1">
      <c r="A96" s="22" t="s">
        <v>66</v>
      </c>
      <c r="B96" s="13" t="s">
        <v>18</v>
      </c>
      <c r="C96" s="14">
        <v>360</v>
      </c>
      <c r="D96" s="99"/>
      <c r="E96" s="37"/>
      <c r="F96" s="38">
        <f t="shared" si="8"/>
        <v>0</v>
      </c>
      <c r="G96" s="18"/>
      <c r="H96" s="19">
        <f t="shared" si="9"/>
        <v>0</v>
      </c>
    </row>
    <row r="97" spans="1:8" ht="14.1" customHeight="1">
      <c r="A97" s="22" t="s">
        <v>67</v>
      </c>
      <c r="B97" s="13" t="s">
        <v>18</v>
      </c>
      <c r="C97" s="14">
        <v>435</v>
      </c>
      <c r="D97" s="99"/>
      <c r="E97" s="37"/>
      <c r="F97" s="38">
        <f t="shared" si="8"/>
        <v>0</v>
      </c>
      <c r="G97" s="18"/>
      <c r="H97" s="19">
        <f t="shared" si="9"/>
        <v>0</v>
      </c>
    </row>
    <row r="98" spans="1:8" ht="14.1" customHeight="1">
      <c r="A98" s="22" t="s">
        <v>68</v>
      </c>
      <c r="B98" s="13" t="s">
        <v>18</v>
      </c>
      <c r="C98" s="14">
        <v>480</v>
      </c>
      <c r="D98" s="99"/>
      <c r="E98" s="37"/>
      <c r="F98" s="38">
        <f t="shared" si="8"/>
        <v>0</v>
      </c>
      <c r="G98" s="18"/>
      <c r="H98" s="19">
        <f t="shared" si="9"/>
        <v>0</v>
      </c>
    </row>
    <row r="99" spans="1:8" ht="14.1" customHeight="1">
      <c r="A99" s="22" t="s">
        <v>69</v>
      </c>
      <c r="B99" s="13" t="s">
        <v>18</v>
      </c>
      <c r="C99" s="14">
        <v>600</v>
      </c>
      <c r="D99" s="99"/>
      <c r="E99" s="37"/>
      <c r="F99" s="38">
        <f t="shared" si="8"/>
        <v>0</v>
      </c>
      <c r="G99" s="18"/>
      <c r="H99" s="19">
        <f t="shared" si="9"/>
        <v>0</v>
      </c>
    </row>
    <row r="100" spans="1:8" ht="14.1" customHeight="1">
      <c r="A100" s="22" t="s">
        <v>70</v>
      </c>
      <c r="B100" s="13" t="s">
        <v>18</v>
      </c>
      <c r="C100" s="14">
        <v>652</v>
      </c>
      <c r="D100" s="99"/>
      <c r="E100" s="37"/>
      <c r="F100" s="38">
        <f t="shared" si="8"/>
        <v>0</v>
      </c>
      <c r="G100" s="18"/>
      <c r="H100" s="19">
        <f t="shared" si="9"/>
        <v>0</v>
      </c>
    </row>
    <row r="101" spans="1:8" ht="14.1" customHeight="1" thickBot="1">
      <c r="A101" s="23" t="s">
        <v>71</v>
      </c>
      <c r="B101" s="40" t="s">
        <v>18</v>
      </c>
      <c r="C101" s="45">
        <v>740</v>
      </c>
      <c r="D101" s="98"/>
      <c r="E101" s="41"/>
      <c r="F101" s="26">
        <f t="shared" si="8"/>
        <v>0</v>
      </c>
      <c r="G101" s="27">
        <f>F101+F100+F99+F98+F97+F96+F95+F94+F93+F92+F91+F90+F89+F88</f>
        <v>0</v>
      </c>
      <c r="H101" s="19">
        <f t="shared" si="9"/>
        <v>0</v>
      </c>
    </row>
    <row r="102" spans="1:8" ht="15.95" customHeight="1" thickTop="1" thickBot="1">
      <c r="A102" s="125" t="s">
        <v>72</v>
      </c>
      <c r="B102" s="125"/>
      <c r="C102" s="125"/>
      <c r="D102" s="125"/>
      <c r="E102" s="125"/>
      <c r="F102" s="125"/>
      <c r="G102" s="29"/>
      <c r="H102" s="28"/>
    </row>
    <row r="103" spans="1:8" ht="14.1" customHeight="1" thickTop="1" thickBot="1">
      <c r="A103" s="30" t="s">
        <v>73</v>
      </c>
      <c r="B103" s="68"/>
      <c r="C103" s="69"/>
      <c r="D103" s="69"/>
      <c r="E103" s="69"/>
      <c r="F103" s="69"/>
      <c r="G103" s="70"/>
      <c r="H103" s="1"/>
    </row>
    <row r="104" spans="1:8" ht="14.1" customHeight="1" thickTop="1">
      <c r="A104" s="97" t="s">
        <v>207</v>
      </c>
      <c r="B104" s="35" t="s">
        <v>16</v>
      </c>
      <c r="C104" s="36">
        <v>10</v>
      </c>
      <c r="D104" s="99"/>
      <c r="E104" s="37"/>
      <c r="F104" s="38">
        <f t="shared" ref="F104:F112" si="10">PRODUCT(E104,H104)</f>
        <v>0</v>
      </c>
      <c r="G104" s="18"/>
      <c r="H104" s="19">
        <f t="shared" ref="H104:H112" si="11">D104*C104</f>
        <v>0</v>
      </c>
    </row>
    <row r="105" spans="1:8" ht="14.1" customHeight="1">
      <c r="A105" s="22" t="s">
        <v>74</v>
      </c>
      <c r="B105" s="13" t="s">
        <v>16</v>
      </c>
      <c r="C105" s="14">
        <v>17</v>
      </c>
      <c r="D105" s="35"/>
      <c r="E105" s="37"/>
      <c r="F105" s="38">
        <f t="shared" si="10"/>
        <v>0</v>
      </c>
      <c r="G105" s="18"/>
      <c r="H105" s="19">
        <f t="shared" si="11"/>
        <v>0</v>
      </c>
    </row>
    <row r="106" spans="1:8" ht="14.1" customHeight="1">
      <c r="A106" s="22" t="s">
        <v>205</v>
      </c>
      <c r="B106" s="13" t="s">
        <v>16</v>
      </c>
      <c r="C106" s="14">
        <v>54</v>
      </c>
      <c r="D106" s="99"/>
      <c r="E106" s="37"/>
      <c r="F106" s="38">
        <f t="shared" si="10"/>
        <v>0</v>
      </c>
      <c r="G106" s="18"/>
      <c r="H106" s="19">
        <f t="shared" si="11"/>
        <v>0</v>
      </c>
    </row>
    <row r="107" spans="1:8" ht="14.1" customHeight="1">
      <c r="A107" s="100" t="s">
        <v>185</v>
      </c>
      <c r="B107" s="13" t="s">
        <v>16</v>
      </c>
      <c r="C107" s="14">
        <v>77</v>
      </c>
      <c r="D107" s="99"/>
      <c r="E107" s="37"/>
      <c r="F107" s="38">
        <f t="shared" si="10"/>
        <v>0</v>
      </c>
      <c r="G107" s="18"/>
      <c r="H107" s="19">
        <f t="shared" si="11"/>
        <v>0</v>
      </c>
    </row>
    <row r="108" spans="1:8" ht="14.1" customHeight="1">
      <c r="A108" s="100" t="s">
        <v>186</v>
      </c>
      <c r="B108" s="13" t="s">
        <v>16</v>
      </c>
      <c r="C108" s="14">
        <v>50</v>
      </c>
      <c r="D108" s="99"/>
      <c r="E108" s="37"/>
      <c r="F108" s="38">
        <f t="shared" ref="F108" si="12">PRODUCT(E108,H108)</f>
        <v>0</v>
      </c>
      <c r="G108" s="18"/>
      <c r="H108" s="19">
        <f t="shared" ref="H108" si="13">D108*C108</f>
        <v>0</v>
      </c>
    </row>
    <row r="109" spans="1:8" ht="14.1" customHeight="1">
      <c r="A109" s="100" t="s">
        <v>204</v>
      </c>
      <c r="B109" s="13" t="s">
        <v>16</v>
      </c>
      <c r="C109" s="14">
        <v>79</v>
      </c>
      <c r="D109" s="99"/>
      <c r="E109" s="37"/>
      <c r="F109" s="38">
        <f t="shared" si="10"/>
        <v>0</v>
      </c>
      <c r="G109" s="18"/>
      <c r="H109" s="19">
        <f t="shared" si="11"/>
        <v>0</v>
      </c>
    </row>
    <row r="110" spans="1:8" ht="14.1" customHeight="1">
      <c r="A110" s="22" t="s">
        <v>75</v>
      </c>
      <c r="B110" s="13" t="s">
        <v>16</v>
      </c>
      <c r="C110" s="14">
        <v>120</v>
      </c>
      <c r="D110" s="35"/>
      <c r="E110" s="37"/>
      <c r="F110" s="38">
        <f t="shared" si="10"/>
        <v>0</v>
      </c>
      <c r="G110" s="18"/>
      <c r="H110" s="19">
        <f t="shared" si="11"/>
        <v>0</v>
      </c>
    </row>
    <row r="111" spans="1:8" ht="14.1" customHeight="1">
      <c r="A111" s="22" t="s">
        <v>76</v>
      </c>
      <c r="B111" s="13" t="s">
        <v>16</v>
      </c>
      <c r="C111" s="14">
        <v>250</v>
      </c>
      <c r="D111" s="35"/>
      <c r="E111" s="37"/>
      <c r="F111" s="38">
        <f t="shared" si="10"/>
        <v>0</v>
      </c>
      <c r="G111" s="18"/>
      <c r="H111" s="19">
        <f t="shared" si="11"/>
        <v>0</v>
      </c>
    </row>
    <row r="112" spans="1:8" ht="14.1" customHeight="1" thickBot="1">
      <c r="A112" s="23" t="s">
        <v>209</v>
      </c>
      <c r="B112" s="40" t="s">
        <v>16</v>
      </c>
      <c r="C112" s="45">
        <v>180</v>
      </c>
      <c r="D112" s="40"/>
      <c r="E112" s="41"/>
      <c r="F112" s="26">
        <f t="shared" si="10"/>
        <v>0</v>
      </c>
      <c r="G112" s="27">
        <f>F112+F111+F110+F109+F108+F107+F106+F105+F104</f>
        <v>0</v>
      </c>
      <c r="H112" s="19">
        <f t="shared" si="11"/>
        <v>0</v>
      </c>
    </row>
    <row r="113" spans="1:8" ht="14.1" customHeight="1" thickTop="1" thickBot="1">
      <c r="A113" s="30" t="s">
        <v>77</v>
      </c>
      <c r="B113" s="68"/>
      <c r="C113" s="69"/>
      <c r="D113" s="69"/>
      <c r="E113" s="69"/>
      <c r="F113" s="69"/>
      <c r="G113" s="70"/>
      <c r="H113" s="51"/>
    </row>
    <row r="114" spans="1:8" ht="14.1" customHeight="1" thickTop="1">
      <c r="A114" s="104" t="s">
        <v>78</v>
      </c>
      <c r="B114" s="35" t="s">
        <v>16</v>
      </c>
      <c r="C114" s="36">
        <v>24</v>
      </c>
      <c r="D114" s="35"/>
      <c r="E114" s="37"/>
      <c r="F114" s="38">
        <f t="shared" ref="F114:F120" si="14">PRODUCT(E114,H114)</f>
        <v>0</v>
      </c>
      <c r="G114" s="18"/>
      <c r="H114" s="19">
        <f t="shared" ref="H114:H120" si="15">D114*C114</f>
        <v>0</v>
      </c>
    </row>
    <row r="115" spans="1:8" ht="14.1" customHeight="1">
      <c r="A115" s="22" t="s">
        <v>79</v>
      </c>
      <c r="B115" s="13" t="s">
        <v>16</v>
      </c>
      <c r="C115" s="14">
        <v>36</v>
      </c>
      <c r="D115" s="35"/>
      <c r="E115" s="37"/>
      <c r="F115" s="38">
        <f t="shared" si="14"/>
        <v>0</v>
      </c>
      <c r="G115" s="18"/>
      <c r="H115" s="19">
        <f t="shared" si="15"/>
        <v>0</v>
      </c>
    </row>
    <row r="116" spans="1:8" ht="14.1" customHeight="1">
      <c r="A116" s="22" t="s">
        <v>205</v>
      </c>
      <c r="B116" s="13" t="s">
        <v>16</v>
      </c>
      <c r="C116" s="14">
        <v>120</v>
      </c>
      <c r="D116" s="35"/>
      <c r="E116" s="37"/>
      <c r="F116" s="38">
        <f t="shared" si="14"/>
        <v>0</v>
      </c>
      <c r="G116" s="18"/>
      <c r="H116" s="19">
        <f t="shared" si="15"/>
        <v>0</v>
      </c>
    </row>
    <row r="117" spans="1:8" ht="14.1" customHeight="1">
      <c r="A117" s="22" t="s">
        <v>206</v>
      </c>
      <c r="B117" s="13" t="s">
        <v>16</v>
      </c>
      <c r="C117" s="14">
        <v>137</v>
      </c>
      <c r="D117" s="35"/>
      <c r="E117" s="37"/>
      <c r="F117" s="38">
        <f t="shared" si="14"/>
        <v>0</v>
      </c>
      <c r="G117" s="18"/>
      <c r="H117" s="19">
        <f t="shared" si="15"/>
        <v>0</v>
      </c>
    </row>
    <row r="118" spans="1:8" ht="14.1" customHeight="1">
      <c r="A118" s="22" t="s">
        <v>204</v>
      </c>
      <c r="B118" s="13" t="s">
        <v>16</v>
      </c>
      <c r="C118" s="14">
        <v>141</v>
      </c>
      <c r="D118" s="35"/>
      <c r="E118" s="37"/>
      <c r="F118" s="38">
        <f t="shared" si="14"/>
        <v>0</v>
      </c>
      <c r="G118" s="18"/>
      <c r="H118" s="19">
        <f t="shared" si="15"/>
        <v>0</v>
      </c>
    </row>
    <row r="119" spans="1:8" ht="14.1" customHeight="1">
      <c r="A119" s="22" t="s">
        <v>208</v>
      </c>
      <c r="B119" s="13" t="s">
        <v>16</v>
      </c>
      <c r="C119" s="14">
        <v>215</v>
      </c>
      <c r="D119" s="35"/>
      <c r="E119" s="37"/>
      <c r="F119" s="38">
        <f t="shared" si="14"/>
        <v>0</v>
      </c>
      <c r="G119" s="18"/>
      <c r="H119" s="19">
        <f t="shared" si="15"/>
        <v>0</v>
      </c>
    </row>
    <row r="120" spans="1:8" ht="14.1" customHeight="1" thickBot="1">
      <c r="A120" s="23" t="s">
        <v>209</v>
      </c>
      <c r="B120" s="40" t="s">
        <v>16</v>
      </c>
      <c r="C120" s="45">
        <v>290</v>
      </c>
      <c r="D120" s="40"/>
      <c r="E120" s="41"/>
      <c r="F120" s="26">
        <f t="shared" si="14"/>
        <v>0</v>
      </c>
      <c r="G120" s="27">
        <f>F120+F119+F118+F117+F116+F115+F114</f>
        <v>0</v>
      </c>
      <c r="H120" s="19">
        <f t="shared" si="15"/>
        <v>0</v>
      </c>
    </row>
    <row r="121" spans="1:8" ht="15.95" customHeight="1" thickTop="1" thickBot="1">
      <c r="A121" s="127" t="s">
        <v>80</v>
      </c>
      <c r="B121" s="127"/>
      <c r="C121" s="127"/>
      <c r="D121" s="127"/>
      <c r="E121" s="127"/>
      <c r="F121" s="127"/>
      <c r="G121" s="29"/>
      <c r="H121" s="28"/>
    </row>
    <row r="122" spans="1:8" ht="14.1" customHeight="1" thickTop="1">
      <c r="A122" s="34" t="s">
        <v>202</v>
      </c>
      <c r="B122" s="35" t="s">
        <v>16</v>
      </c>
      <c r="C122" s="36">
        <v>54</v>
      </c>
      <c r="D122" s="35"/>
      <c r="E122" s="37"/>
      <c r="F122" s="38">
        <f t="shared" ref="F122:F130" si="16">PRODUCT(E122,H122)</f>
        <v>0</v>
      </c>
      <c r="G122" s="18"/>
      <c r="H122" s="19">
        <f t="shared" ref="H122:H130" si="17">D122*C122</f>
        <v>0</v>
      </c>
    </row>
    <row r="123" spans="1:8" ht="14.1" customHeight="1">
      <c r="A123" s="22" t="s">
        <v>203</v>
      </c>
      <c r="B123" s="13" t="s">
        <v>16</v>
      </c>
      <c r="C123" s="14">
        <v>77</v>
      </c>
      <c r="D123" s="35"/>
      <c r="E123" s="37"/>
      <c r="F123" s="38">
        <f t="shared" si="16"/>
        <v>0</v>
      </c>
      <c r="G123" s="18"/>
      <c r="H123" s="19">
        <f t="shared" si="17"/>
        <v>0</v>
      </c>
    </row>
    <row r="124" spans="1:8" ht="14.1" customHeight="1">
      <c r="A124" s="22" t="s">
        <v>210</v>
      </c>
      <c r="B124" s="13" t="s">
        <v>16</v>
      </c>
      <c r="C124" s="14">
        <v>70</v>
      </c>
      <c r="D124" s="35"/>
      <c r="E124" s="37"/>
      <c r="F124" s="38">
        <f t="shared" si="16"/>
        <v>0</v>
      </c>
      <c r="G124" s="18"/>
      <c r="H124" s="19">
        <f t="shared" si="17"/>
        <v>0</v>
      </c>
    </row>
    <row r="125" spans="1:8" ht="14.1" customHeight="1">
      <c r="A125" s="22" t="s">
        <v>211</v>
      </c>
      <c r="B125" s="13" t="s">
        <v>16</v>
      </c>
      <c r="C125" s="14">
        <v>90</v>
      </c>
      <c r="D125" s="35"/>
      <c r="E125" s="37"/>
      <c r="F125" s="38">
        <f t="shared" si="16"/>
        <v>0</v>
      </c>
      <c r="G125" s="18"/>
      <c r="H125" s="19">
        <f t="shared" si="17"/>
        <v>0</v>
      </c>
    </row>
    <row r="126" spans="1:8" ht="26.1" customHeight="1">
      <c r="A126" s="102" t="s">
        <v>82</v>
      </c>
      <c r="B126" s="13" t="s">
        <v>18</v>
      </c>
      <c r="C126" s="14">
        <v>174</v>
      </c>
      <c r="D126" s="35"/>
      <c r="E126" s="37"/>
      <c r="F126" s="38">
        <f t="shared" si="16"/>
        <v>0</v>
      </c>
      <c r="G126" s="18"/>
      <c r="H126" s="19">
        <f t="shared" si="17"/>
        <v>0</v>
      </c>
    </row>
    <row r="127" spans="1:8" ht="14.1" customHeight="1">
      <c r="A127" s="102" t="s">
        <v>83</v>
      </c>
      <c r="B127" s="13"/>
      <c r="C127" s="14">
        <v>90</v>
      </c>
      <c r="D127" s="35"/>
      <c r="E127" s="37"/>
      <c r="F127" s="38">
        <f t="shared" si="16"/>
        <v>0</v>
      </c>
      <c r="G127" s="18"/>
      <c r="H127" s="19">
        <f t="shared" si="17"/>
        <v>0</v>
      </c>
    </row>
    <row r="128" spans="1:8" ht="14.1" customHeight="1">
      <c r="A128" s="22" t="s">
        <v>84</v>
      </c>
      <c r="B128" s="13" t="s">
        <v>18</v>
      </c>
      <c r="C128" s="14">
        <v>320</v>
      </c>
      <c r="D128" s="35"/>
      <c r="E128" s="37"/>
      <c r="F128" s="38">
        <f t="shared" si="16"/>
        <v>0</v>
      </c>
      <c r="G128" s="18"/>
      <c r="H128" s="19">
        <f t="shared" si="17"/>
        <v>0</v>
      </c>
    </row>
    <row r="129" spans="1:8" ht="14.1" customHeight="1">
      <c r="A129" s="22" t="s">
        <v>85</v>
      </c>
      <c r="B129" s="13" t="s">
        <v>18</v>
      </c>
      <c r="C129" s="14">
        <v>19500</v>
      </c>
      <c r="D129" s="35"/>
      <c r="E129" s="37"/>
      <c r="F129" s="38">
        <f t="shared" si="16"/>
        <v>0</v>
      </c>
      <c r="G129" s="18"/>
      <c r="H129" s="19">
        <f t="shared" si="17"/>
        <v>0</v>
      </c>
    </row>
    <row r="130" spans="1:8" ht="14.1" customHeight="1" thickBot="1">
      <c r="A130" s="105" t="s">
        <v>86</v>
      </c>
      <c r="B130" s="40" t="s">
        <v>18</v>
      </c>
      <c r="C130" s="45">
        <v>6720</v>
      </c>
      <c r="D130" s="98"/>
      <c r="E130" s="41"/>
      <c r="F130" s="26">
        <f t="shared" si="16"/>
        <v>0</v>
      </c>
      <c r="G130" s="27">
        <f>F130+F129+F128+F127+F126+F125+F124+F123+F122</f>
        <v>0</v>
      </c>
      <c r="H130" s="19">
        <f t="shared" si="17"/>
        <v>0</v>
      </c>
    </row>
    <row r="131" spans="1:8" ht="15.95" customHeight="1" thickTop="1" thickBot="1">
      <c r="A131" s="125" t="s">
        <v>87</v>
      </c>
      <c r="B131" s="125"/>
      <c r="C131" s="125"/>
      <c r="D131" s="125"/>
      <c r="E131" s="125"/>
      <c r="F131" s="125"/>
      <c r="G131" s="29"/>
      <c r="H131" s="28"/>
    </row>
    <row r="132" spans="1:8" ht="14.1" customHeight="1" thickTop="1" thickBot="1">
      <c r="A132" s="30" t="s">
        <v>88</v>
      </c>
      <c r="B132" s="31"/>
      <c r="C132" s="31"/>
      <c r="D132" s="32"/>
      <c r="E132" s="32"/>
      <c r="F132" s="32"/>
      <c r="G132" s="33"/>
      <c r="H132" s="28"/>
    </row>
    <row r="133" spans="1:8" ht="14.1" customHeight="1" thickTop="1">
      <c r="A133" s="34" t="s">
        <v>268</v>
      </c>
      <c r="B133" s="35" t="s">
        <v>18</v>
      </c>
      <c r="C133" s="36">
        <v>395</v>
      </c>
      <c r="D133" s="35"/>
      <c r="E133" s="37"/>
      <c r="F133" s="38">
        <f t="shared" ref="F133:F135" si="18">PRODUCT(E133,H133)</f>
        <v>0</v>
      </c>
      <c r="G133" s="18"/>
      <c r="H133" s="19">
        <f t="shared" ref="H133:H135" si="19">D133*C133</f>
        <v>0</v>
      </c>
    </row>
    <row r="134" spans="1:8" ht="14.1" customHeight="1">
      <c r="A134" s="22" t="s">
        <v>212</v>
      </c>
      <c r="B134" s="13" t="s">
        <v>18</v>
      </c>
      <c r="C134" s="14">
        <v>291</v>
      </c>
      <c r="D134" s="99"/>
      <c r="E134" s="37"/>
      <c r="F134" s="38">
        <f t="shared" si="18"/>
        <v>0</v>
      </c>
      <c r="G134" s="18"/>
      <c r="H134" s="19">
        <f t="shared" si="19"/>
        <v>0</v>
      </c>
    </row>
    <row r="135" spans="1:8" ht="14.1" customHeight="1" thickBot="1">
      <c r="A135" s="22" t="s">
        <v>213</v>
      </c>
      <c r="B135" s="13" t="s">
        <v>18</v>
      </c>
      <c r="C135" s="14">
        <v>360</v>
      </c>
      <c r="D135" s="99"/>
      <c r="E135" s="37"/>
      <c r="F135" s="38">
        <f t="shared" si="18"/>
        <v>0</v>
      </c>
      <c r="G135" s="27">
        <f>F135+F134+F133</f>
        <v>0</v>
      </c>
      <c r="H135" s="19">
        <f t="shared" si="19"/>
        <v>0</v>
      </c>
    </row>
    <row r="136" spans="1:8" ht="15.95" customHeight="1" thickBot="1">
      <c r="A136" s="125" t="s">
        <v>90</v>
      </c>
      <c r="B136" s="125"/>
      <c r="C136" s="125"/>
      <c r="D136" s="125"/>
      <c r="E136" s="125"/>
      <c r="F136" s="125"/>
      <c r="G136" s="29"/>
      <c r="H136" s="28"/>
    </row>
    <row r="137" spans="1:8" ht="14.1" customHeight="1" thickTop="1" thickBot="1">
      <c r="A137" s="30" t="s">
        <v>91</v>
      </c>
      <c r="B137" s="31"/>
      <c r="C137" s="31"/>
      <c r="D137" s="32"/>
      <c r="E137" s="32"/>
      <c r="F137" s="32"/>
      <c r="G137" s="33"/>
      <c r="H137" s="28"/>
    </row>
    <row r="138" spans="1:8" ht="14.1" customHeight="1" thickTop="1">
      <c r="A138" s="107" t="s">
        <v>92</v>
      </c>
      <c r="B138" s="35" t="s">
        <v>89</v>
      </c>
      <c r="C138" s="36">
        <v>48</v>
      </c>
      <c r="D138" s="35"/>
      <c r="E138" s="37"/>
      <c r="F138" s="38">
        <f>PRODUCT(E138,H138)</f>
        <v>0</v>
      </c>
      <c r="G138" s="18"/>
      <c r="H138" s="19">
        <f>D138*C138</f>
        <v>0</v>
      </c>
    </row>
    <row r="139" spans="1:8" ht="14.1" customHeight="1">
      <c r="A139" s="71" t="s">
        <v>93</v>
      </c>
      <c r="B139" s="35" t="s">
        <v>89</v>
      </c>
      <c r="C139" s="36">
        <v>60</v>
      </c>
      <c r="D139" s="35"/>
      <c r="E139" s="37"/>
      <c r="F139" s="38">
        <f>PRODUCT(E139,H139)</f>
        <v>0</v>
      </c>
      <c r="G139" s="18"/>
      <c r="H139" s="19">
        <f>D139*C139</f>
        <v>0</v>
      </c>
    </row>
    <row r="140" spans="1:8" ht="14.1" customHeight="1">
      <c r="A140" s="72" t="s">
        <v>94</v>
      </c>
      <c r="B140" s="13" t="s">
        <v>89</v>
      </c>
      <c r="C140" s="14">
        <v>96</v>
      </c>
      <c r="D140" s="35"/>
      <c r="E140" s="37"/>
      <c r="F140" s="38">
        <f>PRODUCT(E140,H140)</f>
        <v>0</v>
      </c>
      <c r="G140" s="18"/>
      <c r="H140" s="19">
        <f>D140*C140</f>
        <v>0</v>
      </c>
    </row>
    <row r="141" spans="1:8" ht="14.1" customHeight="1">
      <c r="A141" s="72" t="s">
        <v>95</v>
      </c>
      <c r="B141" s="13" t="s">
        <v>89</v>
      </c>
      <c r="C141" s="14">
        <v>126</v>
      </c>
      <c r="D141" s="35"/>
      <c r="E141" s="37"/>
      <c r="F141" s="38">
        <f>PRODUCT(E141,H141)</f>
        <v>0</v>
      </c>
      <c r="G141" s="18"/>
      <c r="H141" s="19">
        <f>D141*C141</f>
        <v>0</v>
      </c>
    </row>
    <row r="142" spans="1:8" ht="14.1" customHeight="1" thickBot="1">
      <c r="A142" s="73" t="s">
        <v>96</v>
      </c>
      <c r="B142" s="40" t="s">
        <v>89</v>
      </c>
      <c r="C142" s="45">
        <v>159</v>
      </c>
      <c r="D142" s="40"/>
      <c r="E142" s="41"/>
      <c r="F142" s="26">
        <f>PRODUCT(E142,H142)</f>
        <v>0</v>
      </c>
      <c r="G142" s="27">
        <f>F142+F141+F140+F138</f>
        <v>0</v>
      </c>
      <c r="H142" s="19">
        <f>D142*C142</f>
        <v>0</v>
      </c>
    </row>
    <row r="143" spans="1:8" ht="14.1" customHeight="1" thickTop="1" thickBot="1">
      <c r="A143" s="30" t="s">
        <v>97</v>
      </c>
      <c r="B143" s="31"/>
      <c r="C143" s="31"/>
      <c r="D143" s="32"/>
      <c r="E143" s="32"/>
      <c r="F143" s="32"/>
      <c r="G143" s="33"/>
      <c r="H143" s="28"/>
    </row>
    <row r="144" spans="1:8" ht="14.1" customHeight="1" thickTop="1">
      <c r="A144" s="71" t="s">
        <v>92</v>
      </c>
      <c r="B144" s="35" t="s">
        <v>89</v>
      </c>
      <c r="C144" s="36">
        <v>120</v>
      </c>
      <c r="D144" s="35"/>
      <c r="E144" s="37"/>
      <c r="F144" s="38">
        <f>PRODUCT(E144,H144)</f>
        <v>0</v>
      </c>
      <c r="G144" s="18"/>
      <c r="H144" s="19">
        <f>D144*C144</f>
        <v>0</v>
      </c>
    </row>
    <row r="145" spans="1:8" ht="14.1" customHeight="1">
      <c r="A145" s="71" t="s">
        <v>93</v>
      </c>
      <c r="B145" s="35" t="s">
        <v>89</v>
      </c>
      <c r="C145" s="36">
        <v>150</v>
      </c>
      <c r="D145" s="35"/>
      <c r="E145" s="37"/>
      <c r="F145" s="38">
        <f>PRODUCT(E145,H145)</f>
        <v>0</v>
      </c>
      <c r="G145" s="18"/>
      <c r="H145" s="19">
        <f>D145*C145</f>
        <v>0</v>
      </c>
    </row>
    <row r="146" spans="1:8" ht="14.1" customHeight="1">
      <c r="A146" s="72" t="s">
        <v>94</v>
      </c>
      <c r="B146" s="13" t="s">
        <v>89</v>
      </c>
      <c r="C146" s="14">
        <v>200</v>
      </c>
      <c r="D146" s="35"/>
      <c r="E146" s="37"/>
      <c r="F146" s="38">
        <f>PRODUCT(E146,H146)</f>
        <v>0</v>
      </c>
      <c r="G146" s="18"/>
      <c r="H146" s="19">
        <f>D146*C146</f>
        <v>0</v>
      </c>
    </row>
    <row r="147" spans="1:8" ht="14.1" customHeight="1">
      <c r="A147" s="72" t="s">
        <v>95</v>
      </c>
      <c r="B147" s="13" t="s">
        <v>89</v>
      </c>
      <c r="C147" s="14">
        <v>300</v>
      </c>
      <c r="D147" s="35"/>
      <c r="E147" s="37"/>
      <c r="F147" s="38">
        <f>PRODUCT(E147,H147)</f>
        <v>0</v>
      </c>
      <c r="G147" s="18"/>
      <c r="H147" s="19">
        <f>D147*C147</f>
        <v>0</v>
      </c>
    </row>
    <row r="148" spans="1:8" ht="14.1" customHeight="1" thickBot="1">
      <c r="A148" s="73" t="s">
        <v>96</v>
      </c>
      <c r="B148" s="40" t="s">
        <v>89</v>
      </c>
      <c r="C148" s="45">
        <v>400</v>
      </c>
      <c r="D148" s="40"/>
      <c r="E148" s="41"/>
      <c r="F148" s="26">
        <f>PRODUCT(E148,H148)</f>
        <v>0</v>
      </c>
      <c r="G148" s="27">
        <f>F148+F147+F146+F144</f>
        <v>0</v>
      </c>
      <c r="H148" s="19">
        <f>D148*C148</f>
        <v>0</v>
      </c>
    </row>
    <row r="149" spans="1:8" ht="14.1" customHeight="1" thickTop="1" thickBot="1">
      <c r="A149" s="126" t="s">
        <v>98</v>
      </c>
      <c r="B149" s="126"/>
      <c r="C149" s="126"/>
      <c r="D149" s="32"/>
      <c r="E149" s="32"/>
      <c r="F149" s="32"/>
      <c r="G149" s="33"/>
      <c r="H149" s="1"/>
    </row>
    <row r="150" spans="1:8" ht="14.1" customHeight="1" thickTop="1">
      <c r="A150" s="108" t="s">
        <v>214</v>
      </c>
      <c r="B150" s="35" t="s">
        <v>18</v>
      </c>
      <c r="C150" s="74">
        <v>270</v>
      </c>
      <c r="D150" s="35"/>
      <c r="E150" s="37"/>
      <c r="F150" s="38">
        <f t="shared" ref="F150:F175" si="20">PRODUCT(E150,H150)</f>
        <v>0</v>
      </c>
      <c r="G150" s="18"/>
      <c r="H150" s="19">
        <f t="shared" ref="H150:H175" si="21">D150*C150</f>
        <v>0</v>
      </c>
    </row>
    <row r="151" spans="1:8" ht="14.1" customHeight="1">
      <c r="A151" s="101" t="s">
        <v>99</v>
      </c>
      <c r="B151" s="13" t="s">
        <v>18</v>
      </c>
      <c r="C151" s="20">
        <v>480</v>
      </c>
      <c r="D151" s="35"/>
      <c r="E151" s="37"/>
      <c r="F151" s="38">
        <f t="shared" si="20"/>
        <v>0</v>
      </c>
      <c r="G151" s="18"/>
      <c r="H151" s="19">
        <f t="shared" si="21"/>
        <v>0</v>
      </c>
    </row>
    <row r="152" spans="1:8" ht="14.1" customHeight="1">
      <c r="A152" s="101" t="s">
        <v>100</v>
      </c>
      <c r="B152" s="13" t="s">
        <v>18</v>
      </c>
      <c r="C152" s="20">
        <v>780</v>
      </c>
      <c r="D152" s="35"/>
      <c r="E152" s="37"/>
      <c r="F152" s="38">
        <f t="shared" si="20"/>
        <v>0</v>
      </c>
      <c r="G152" s="18"/>
      <c r="H152" s="19">
        <f t="shared" si="21"/>
        <v>0</v>
      </c>
    </row>
    <row r="153" spans="1:8" ht="14.1" customHeight="1">
      <c r="A153" s="12" t="s">
        <v>101</v>
      </c>
      <c r="B153" s="13" t="s">
        <v>18</v>
      </c>
      <c r="C153" s="20">
        <v>204</v>
      </c>
      <c r="D153" s="35"/>
      <c r="E153" s="37"/>
      <c r="F153" s="38">
        <f t="shared" si="20"/>
        <v>0</v>
      </c>
      <c r="G153" s="18"/>
      <c r="H153" s="19">
        <f t="shared" si="21"/>
        <v>0</v>
      </c>
    </row>
    <row r="154" spans="1:8" ht="15.75" customHeight="1">
      <c r="A154" s="12" t="s">
        <v>102</v>
      </c>
      <c r="B154" s="13" t="s">
        <v>18</v>
      </c>
      <c r="C154" s="20">
        <v>340</v>
      </c>
      <c r="D154" s="35"/>
      <c r="E154" s="37"/>
      <c r="F154" s="38">
        <f t="shared" si="20"/>
        <v>0</v>
      </c>
      <c r="G154" s="18"/>
      <c r="H154" s="19">
        <f t="shared" si="21"/>
        <v>0</v>
      </c>
    </row>
    <row r="155" spans="1:8" ht="14.1" customHeight="1">
      <c r="A155" s="12" t="s">
        <v>103</v>
      </c>
      <c r="B155" s="13" t="s">
        <v>18</v>
      </c>
      <c r="C155" s="20">
        <v>81</v>
      </c>
      <c r="D155" s="35"/>
      <c r="E155" s="37"/>
      <c r="F155" s="38">
        <f t="shared" si="20"/>
        <v>0</v>
      </c>
      <c r="G155" s="18"/>
      <c r="H155" s="19">
        <f t="shared" si="21"/>
        <v>0</v>
      </c>
    </row>
    <row r="156" spans="1:8" ht="14.1" customHeight="1">
      <c r="A156" s="12" t="s">
        <v>104</v>
      </c>
      <c r="B156" s="13" t="s">
        <v>18</v>
      </c>
      <c r="C156" s="20">
        <v>96</v>
      </c>
      <c r="D156" s="35"/>
      <c r="E156" s="37"/>
      <c r="F156" s="38">
        <f t="shared" si="20"/>
        <v>0</v>
      </c>
      <c r="G156" s="18"/>
      <c r="H156" s="19">
        <f t="shared" si="21"/>
        <v>0</v>
      </c>
    </row>
    <row r="157" spans="1:8" ht="14.1" customHeight="1">
      <c r="A157" s="12" t="s">
        <v>105</v>
      </c>
      <c r="B157" s="13" t="s">
        <v>18</v>
      </c>
      <c r="C157" s="20">
        <v>162</v>
      </c>
      <c r="D157" s="35"/>
      <c r="E157" s="37"/>
      <c r="F157" s="38">
        <f t="shared" si="20"/>
        <v>0</v>
      </c>
      <c r="G157" s="18"/>
      <c r="H157" s="19">
        <f t="shared" si="21"/>
        <v>0</v>
      </c>
    </row>
    <row r="158" spans="1:8" ht="14.1" customHeight="1">
      <c r="A158" s="22" t="s">
        <v>215</v>
      </c>
      <c r="B158" s="13" t="s">
        <v>18</v>
      </c>
      <c r="C158" s="14">
        <v>186</v>
      </c>
      <c r="D158" s="99"/>
      <c r="E158" s="37"/>
      <c r="F158" s="38">
        <f t="shared" si="20"/>
        <v>0</v>
      </c>
      <c r="G158" s="18"/>
      <c r="H158" s="19">
        <f t="shared" si="21"/>
        <v>0</v>
      </c>
    </row>
    <row r="159" spans="1:8" ht="14.1" customHeight="1">
      <c r="A159" s="22" t="s">
        <v>216</v>
      </c>
      <c r="B159" s="13" t="s">
        <v>18</v>
      </c>
      <c r="C159" s="14">
        <v>372</v>
      </c>
      <c r="D159" s="99"/>
      <c r="E159" s="37"/>
      <c r="F159" s="38">
        <f t="shared" si="20"/>
        <v>0</v>
      </c>
      <c r="G159" s="18"/>
      <c r="H159" s="19">
        <f t="shared" si="21"/>
        <v>0</v>
      </c>
    </row>
    <row r="160" spans="1:8" ht="14.1" customHeight="1">
      <c r="A160" s="22" t="s">
        <v>217</v>
      </c>
      <c r="B160" s="13" t="s">
        <v>18</v>
      </c>
      <c r="C160" s="14">
        <v>522</v>
      </c>
      <c r="D160" s="99"/>
      <c r="E160" s="37"/>
      <c r="F160" s="38">
        <f t="shared" si="20"/>
        <v>0</v>
      </c>
      <c r="G160" s="18"/>
      <c r="H160" s="19">
        <f t="shared" si="21"/>
        <v>0</v>
      </c>
    </row>
    <row r="161" spans="1:8" ht="14.1" customHeight="1">
      <c r="A161" s="22" t="s">
        <v>218</v>
      </c>
      <c r="B161" s="13" t="s">
        <v>18</v>
      </c>
      <c r="C161" s="14">
        <v>570</v>
      </c>
      <c r="D161" s="99"/>
      <c r="E161" s="37"/>
      <c r="F161" s="38">
        <f t="shared" si="20"/>
        <v>0</v>
      </c>
      <c r="G161" s="18"/>
      <c r="H161" s="19">
        <f t="shared" si="21"/>
        <v>0</v>
      </c>
    </row>
    <row r="162" spans="1:8" ht="14.1" customHeight="1">
      <c r="A162" s="103" t="s">
        <v>106</v>
      </c>
      <c r="B162" s="13" t="s">
        <v>18</v>
      </c>
      <c r="C162" s="14">
        <v>372</v>
      </c>
      <c r="D162" s="99"/>
      <c r="E162" s="37"/>
      <c r="F162" s="38">
        <f t="shared" si="20"/>
        <v>0</v>
      </c>
      <c r="G162" s="18"/>
      <c r="H162" s="19">
        <f t="shared" si="21"/>
        <v>0</v>
      </c>
    </row>
    <row r="163" spans="1:8" ht="14.1" customHeight="1">
      <c r="A163" s="103" t="s">
        <v>107</v>
      </c>
      <c r="B163" s="13" t="s">
        <v>18</v>
      </c>
      <c r="C163" s="14">
        <v>570</v>
      </c>
      <c r="D163" s="99"/>
      <c r="E163" s="37"/>
      <c r="F163" s="38">
        <f t="shared" si="20"/>
        <v>0</v>
      </c>
      <c r="G163" s="18"/>
      <c r="H163" s="19">
        <f t="shared" si="21"/>
        <v>0</v>
      </c>
    </row>
    <row r="164" spans="1:8" ht="14.1" customHeight="1">
      <c r="A164" s="22" t="s">
        <v>275</v>
      </c>
      <c r="B164" s="13" t="s">
        <v>18</v>
      </c>
      <c r="C164" s="14">
        <v>246</v>
      </c>
      <c r="D164" s="99"/>
      <c r="E164" s="37"/>
      <c r="F164" s="38">
        <f t="shared" si="20"/>
        <v>0</v>
      </c>
      <c r="G164" s="18"/>
      <c r="H164" s="19">
        <f t="shared" si="21"/>
        <v>0</v>
      </c>
    </row>
    <row r="165" spans="1:8" ht="14.1" customHeight="1">
      <c r="A165" s="22" t="s">
        <v>219</v>
      </c>
      <c r="B165" s="13" t="s">
        <v>18</v>
      </c>
      <c r="C165" s="14">
        <v>1100</v>
      </c>
      <c r="D165" s="99"/>
      <c r="E165" s="37"/>
      <c r="F165" s="38">
        <f t="shared" si="20"/>
        <v>0</v>
      </c>
      <c r="G165" s="18"/>
      <c r="H165" s="19">
        <f t="shared" si="21"/>
        <v>0</v>
      </c>
    </row>
    <row r="166" spans="1:8" ht="14.1" customHeight="1">
      <c r="A166" s="22" t="s">
        <v>220</v>
      </c>
      <c r="B166" s="13" t="s">
        <v>18</v>
      </c>
      <c r="C166" s="14">
        <v>1800</v>
      </c>
      <c r="D166" s="99"/>
      <c r="E166" s="37"/>
      <c r="F166" s="38">
        <f t="shared" si="20"/>
        <v>0</v>
      </c>
      <c r="G166" s="18"/>
      <c r="H166" s="19">
        <f t="shared" si="21"/>
        <v>0</v>
      </c>
    </row>
    <row r="167" spans="1:8" ht="14.1" customHeight="1">
      <c r="A167" s="22" t="s">
        <v>221</v>
      </c>
      <c r="B167" s="13" t="s">
        <v>18</v>
      </c>
      <c r="C167" s="14">
        <v>450</v>
      </c>
      <c r="D167" s="99"/>
      <c r="E167" s="37"/>
      <c r="F167" s="38">
        <f t="shared" si="20"/>
        <v>0</v>
      </c>
      <c r="G167" s="18"/>
      <c r="H167" s="19">
        <f t="shared" si="21"/>
        <v>0</v>
      </c>
    </row>
    <row r="168" spans="1:8" ht="14.1" customHeight="1">
      <c r="A168" s="22" t="s">
        <v>225</v>
      </c>
      <c r="B168" s="13" t="s">
        <v>18</v>
      </c>
      <c r="C168" s="14">
        <v>660</v>
      </c>
      <c r="D168" s="99"/>
      <c r="E168" s="37"/>
      <c r="F168" s="38">
        <f t="shared" si="20"/>
        <v>0</v>
      </c>
      <c r="G168" s="18"/>
      <c r="H168" s="19">
        <f t="shared" si="21"/>
        <v>0</v>
      </c>
    </row>
    <row r="169" spans="1:8" ht="14.1" customHeight="1">
      <c r="A169" s="22" t="s">
        <v>108</v>
      </c>
      <c r="B169" s="13" t="s">
        <v>18</v>
      </c>
      <c r="C169" s="14">
        <v>874</v>
      </c>
      <c r="D169" s="35"/>
      <c r="E169" s="37"/>
      <c r="F169" s="38">
        <f t="shared" si="20"/>
        <v>0</v>
      </c>
      <c r="G169" s="18"/>
      <c r="H169" s="19">
        <f t="shared" si="21"/>
        <v>0</v>
      </c>
    </row>
    <row r="170" spans="1:8" ht="14.1" customHeight="1">
      <c r="A170" s="22" t="s">
        <v>109</v>
      </c>
      <c r="B170" s="13" t="s">
        <v>18</v>
      </c>
      <c r="C170" s="14">
        <v>720</v>
      </c>
      <c r="D170" s="35"/>
      <c r="E170" s="37"/>
      <c r="F170" s="38">
        <f t="shared" si="20"/>
        <v>0</v>
      </c>
      <c r="G170" s="18"/>
      <c r="H170" s="19">
        <f t="shared" si="21"/>
        <v>0</v>
      </c>
    </row>
    <row r="171" spans="1:8" ht="14.1" customHeight="1">
      <c r="A171" s="22" t="s">
        <v>110</v>
      </c>
      <c r="B171" s="13" t="s">
        <v>18</v>
      </c>
      <c r="C171" s="14">
        <v>444</v>
      </c>
      <c r="D171" s="35"/>
      <c r="E171" s="37"/>
      <c r="F171" s="38">
        <f t="shared" si="20"/>
        <v>0</v>
      </c>
      <c r="G171" s="18"/>
      <c r="H171" s="19">
        <f t="shared" si="21"/>
        <v>0</v>
      </c>
    </row>
    <row r="172" spans="1:8" ht="14.1" customHeight="1">
      <c r="A172" s="22" t="s">
        <v>222</v>
      </c>
      <c r="B172" s="13" t="s">
        <v>18</v>
      </c>
      <c r="C172" s="14">
        <v>192</v>
      </c>
      <c r="D172" s="35"/>
      <c r="E172" s="37"/>
      <c r="F172" s="38">
        <f t="shared" si="20"/>
        <v>0</v>
      </c>
      <c r="G172" s="18"/>
      <c r="H172" s="19">
        <f t="shared" si="21"/>
        <v>0</v>
      </c>
    </row>
    <row r="173" spans="1:8" ht="14.1" customHeight="1">
      <c r="A173" s="22" t="s">
        <v>274</v>
      </c>
      <c r="B173" s="13" t="s">
        <v>18</v>
      </c>
      <c r="C173" s="14">
        <v>510</v>
      </c>
      <c r="D173" s="35"/>
      <c r="E173" s="37"/>
      <c r="F173" s="38">
        <f t="shared" si="20"/>
        <v>0</v>
      </c>
      <c r="G173" s="18"/>
      <c r="H173" s="19">
        <f t="shared" si="21"/>
        <v>0</v>
      </c>
    </row>
    <row r="174" spans="1:8" ht="14.1" customHeight="1">
      <c r="A174" s="22" t="s">
        <v>223</v>
      </c>
      <c r="B174" s="13" t="s">
        <v>18</v>
      </c>
      <c r="C174" s="14">
        <v>444</v>
      </c>
      <c r="D174" s="35"/>
      <c r="E174" s="37"/>
      <c r="F174" s="38">
        <f t="shared" si="20"/>
        <v>0</v>
      </c>
      <c r="G174" s="18"/>
      <c r="H174" s="19">
        <f t="shared" si="21"/>
        <v>0</v>
      </c>
    </row>
    <row r="175" spans="1:8" ht="14.1" customHeight="1" thickBot="1">
      <c r="A175" s="22" t="s">
        <v>224</v>
      </c>
      <c r="B175" s="13" t="s">
        <v>18</v>
      </c>
      <c r="C175" s="14">
        <v>588</v>
      </c>
      <c r="D175" s="35"/>
      <c r="E175" s="37"/>
      <c r="F175" s="38">
        <f t="shared" si="20"/>
        <v>0</v>
      </c>
      <c r="G175" s="27">
        <f>F175+F174+F173+F172+F171+F170+F169+F168+F167+F166+F165+F164+F163+F162+F161+F160+F159+F158+F157+F156+F155+F154+F153+F152+F151+F150</f>
        <v>0</v>
      </c>
      <c r="H175" s="19">
        <f t="shared" si="21"/>
        <v>0</v>
      </c>
    </row>
    <row r="176" spans="1:8" ht="14.1" customHeight="1" thickTop="1" thickBot="1">
      <c r="A176" s="30" t="s">
        <v>111</v>
      </c>
      <c r="B176" s="31"/>
      <c r="C176" s="31"/>
      <c r="D176" s="32"/>
      <c r="E176" s="32"/>
      <c r="F176" s="32"/>
      <c r="G176" s="33"/>
      <c r="H176" s="51"/>
    </row>
    <row r="177" spans="1:8" ht="14.1" customHeight="1" thickTop="1">
      <c r="A177" s="34" t="s">
        <v>226</v>
      </c>
      <c r="B177" s="35" t="s">
        <v>81</v>
      </c>
      <c r="C177" s="36">
        <v>17</v>
      </c>
      <c r="D177" s="35"/>
      <c r="E177" s="37"/>
      <c r="F177" s="38">
        <f>PRODUCT(E177,H177)</f>
        <v>0</v>
      </c>
      <c r="G177" s="18"/>
      <c r="H177" s="19">
        <f>D177*C177</f>
        <v>0</v>
      </c>
    </row>
    <row r="178" spans="1:8" ht="14.1" customHeight="1">
      <c r="A178" s="22" t="s">
        <v>227</v>
      </c>
      <c r="B178" s="13" t="s">
        <v>89</v>
      </c>
      <c r="C178" s="36">
        <v>25</v>
      </c>
      <c r="D178" s="35"/>
      <c r="E178" s="37"/>
      <c r="F178" s="38">
        <f>PRODUCT(E178,H178)</f>
        <v>0</v>
      </c>
      <c r="G178" s="18"/>
      <c r="H178" s="19">
        <f>D178*C178</f>
        <v>0</v>
      </c>
    </row>
    <row r="179" spans="1:8" ht="26.1" customHeight="1">
      <c r="A179" s="75" t="s">
        <v>112</v>
      </c>
      <c r="B179" s="13" t="s">
        <v>18</v>
      </c>
      <c r="C179" s="14">
        <v>280</v>
      </c>
      <c r="D179" s="35"/>
      <c r="E179" s="37"/>
      <c r="F179" s="38">
        <f>PRODUCT(E179,H179)</f>
        <v>0</v>
      </c>
      <c r="G179" s="18"/>
      <c r="H179" s="19">
        <f>D179*C179</f>
        <v>0</v>
      </c>
    </row>
    <row r="180" spans="1:8" ht="26.1" customHeight="1" thickBot="1">
      <c r="A180" s="76" t="s">
        <v>113</v>
      </c>
      <c r="B180" s="40" t="s">
        <v>114</v>
      </c>
      <c r="C180" s="45">
        <v>675</v>
      </c>
      <c r="D180" s="40"/>
      <c r="E180" s="41"/>
      <c r="F180" s="26">
        <f>PRODUCT(E180,H180)</f>
        <v>0</v>
      </c>
      <c r="G180" s="27">
        <f>F180+F179+F178+F177</f>
        <v>0</v>
      </c>
      <c r="H180" s="19">
        <f>D180*C180</f>
        <v>0</v>
      </c>
    </row>
    <row r="181" spans="1:8" ht="15.95" customHeight="1" thickTop="1" thickBot="1">
      <c r="A181" s="125" t="s">
        <v>115</v>
      </c>
      <c r="B181" s="125"/>
      <c r="C181" s="125"/>
      <c r="D181" s="125"/>
      <c r="E181" s="125"/>
      <c r="F181" s="125"/>
      <c r="G181" s="77"/>
      <c r="H181" s="1"/>
    </row>
    <row r="182" spans="1:8" ht="14.1" customHeight="1" thickTop="1" thickBot="1">
      <c r="A182" s="30" t="s">
        <v>116</v>
      </c>
      <c r="B182" s="78"/>
      <c r="C182" s="32"/>
      <c r="D182" s="32"/>
      <c r="E182" s="32"/>
      <c r="F182" s="32"/>
      <c r="G182" s="33"/>
      <c r="H182" s="1"/>
    </row>
    <row r="183" spans="1:8" ht="14.1" customHeight="1" thickTop="1">
      <c r="A183" s="34" t="s">
        <v>228</v>
      </c>
      <c r="B183" s="35" t="s">
        <v>18</v>
      </c>
      <c r="C183" s="36">
        <v>585</v>
      </c>
      <c r="D183" s="35"/>
      <c r="E183" s="37"/>
      <c r="F183" s="38">
        <f t="shared" ref="F183:F195" si="22">PRODUCT(E183,H183)</f>
        <v>0</v>
      </c>
      <c r="G183" s="18"/>
      <c r="H183" s="19">
        <f t="shared" ref="H183:H195" si="23">D183*C183</f>
        <v>0</v>
      </c>
    </row>
    <row r="184" spans="1:8" ht="14.1" customHeight="1">
      <c r="A184" s="22" t="s">
        <v>229</v>
      </c>
      <c r="B184" s="13" t="s">
        <v>18</v>
      </c>
      <c r="C184" s="14">
        <v>520</v>
      </c>
      <c r="D184" s="35"/>
      <c r="E184" s="37"/>
      <c r="F184" s="38">
        <f t="shared" si="22"/>
        <v>0</v>
      </c>
      <c r="G184" s="18"/>
      <c r="H184" s="19">
        <f t="shared" si="23"/>
        <v>0</v>
      </c>
    </row>
    <row r="185" spans="1:8" ht="14.1" customHeight="1">
      <c r="A185" s="22" t="s">
        <v>230</v>
      </c>
      <c r="B185" s="13" t="s">
        <v>18</v>
      </c>
      <c r="C185" s="14">
        <v>640</v>
      </c>
      <c r="D185" s="35"/>
      <c r="E185" s="37"/>
      <c r="F185" s="38">
        <f t="shared" si="22"/>
        <v>0</v>
      </c>
      <c r="G185" s="18"/>
      <c r="H185" s="19">
        <f t="shared" si="23"/>
        <v>0</v>
      </c>
    </row>
    <row r="186" spans="1:8" ht="14.1" customHeight="1">
      <c r="A186" s="22" t="s">
        <v>231</v>
      </c>
      <c r="B186" s="13" t="s">
        <v>18</v>
      </c>
      <c r="C186" s="14">
        <v>600</v>
      </c>
      <c r="D186" s="35"/>
      <c r="E186" s="37"/>
      <c r="F186" s="38">
        <f t="shared" si="22"/>
        <v>0</v>
      </c>
      <c r="G186" s="18"/>
      <c r="H186" s="19">
        <f t="shared" si="23"/>
        <v>0</v>
      </c>
    </row>
    <row r="187" spans="1:8" ht="14.1" customHeight="1">
      <c r="A187" s="100" t="s">
        <v>271</v>
      </c>
      <c r="B187" s="13" t="s">
        <v>18</v>
      </c>
      <c r="C187" s="92">
        <v>190</v>
      </c>
      <c r="D187" s="99"/>
      <c r="E187" s="37"/>
      <c r="F187" s="38">
        <f t="shared" si="22"/>
        <v>0</v>
      </c>
      <c r="G187" s="18"/>
      <c r="H187" s="19">
        <f t="shared" si="23"/>
        <v>0</v>
      </c>
    </row>
    <row r="188" spans="1:8" ht="14.1" customHeight="1">
      <c r="A188" s="22" t="s">
        <v>117</v>
      </c>
      <c r="B188" s="13" t="s">
        <v>18</v>
      </c>
      <c r="C188" s="92">
        <v>300</v>
      </c>
      <c r="D188" s="99"/>
      <c r="E188" s="37"/>
      <c r="F188" s="38">
        <f t="shared" si="22"/>
        <v>0</v>
      </c>
      <c r="G188" s="18"/>
      <c r="H188" s="19">
        <f t="shared" si="23"/>
        <v>0</v>
      </c>
    </row>
    <row r="189" spans="1:8" ht="14.1" customHeight="1">
      <c r="A189" s="22" t="s">
        <v>118</v>
      </c>
      <c r="B189" s="13" t="s">
        <v>18</v>
      </c>
      <c r="C189" s="92">
        <v>300</v>
      </c>
      <c r="D189" s="99"/>
      <c r="E189" s="37"/>
      <c r="F189" s="38">
        <f t="shared" si="22"/>
        <v>0</v>
      </c>
      <c r="G189" s="18"/>
      <c r="H189" s="19">
        <f t="shared" si="23"/>
        <v>0</v>
      </c>
    </row>
    <row r="190" spans="1:8" ht="14.1" customHeight="1">
      <c r="A190" s="100" t="s">
        <v>232</v>
      </c>
      <c r="B190" s="13" t="s">
        <v>18</v>
      </c>
      <c r="C190" s="92">
        <v>190</v>
      </c>
      <c r="D190" s="99"/>
      <c r="E190" s="37"/>
      <c r="F190" s="38">
        <f t="shared" si="22"/>
        <v>0</v>
      </c>
      <c r="G190" s="18"/>
      <c r="H190" s="19">
        <f t="shared" si="23"/>
        <v>0</v>
      </c>
    </row>
    <row r="191" spans="1:8" ht="14.1" customHeight="1">
      <c r="A191" s="22" t="s">
        <v>234</v>
      </c>
      <c r="B191" s="13" t="s">
        <v>18</v>
      </c>
      <c r="C191" s="92">
        <v>200</v>
      </c>
      <c r="D191" s="99"/>
      <c r="E191" s="37"/>
      <c r="F191" s="38">
        <f t="shared" si="22"/>
        <v>0</v>
      </c>
      <c r="G191" s="18"/>
      <c r="H191" s="19">
        <f t="shared" si="23"/>
        <v>0</v>
      </c>
    </row>
    <row r="192" spans="1:8" ht="14.1" customHeight="1">
      <c r="A192" s="22" t="s">
        <v>119</v>
      </c>
      <c r="B192" s="13" t="s">
        <v>18</v>
      </c>
      <c r="C192" s="92">
        <v>215</v>
      </c>
      <c r="D192" s="99"/>
      <c r="E192" s="37"/>
      <c r="F192" s="38">
        <f t="shared" si="22"/>
        <v>0</v>
      </c>
      <c r="G192" s="18"/>
      <c r="H192" s="19">
        <f t="shared" si="23"/>
        <v>0</v>
      </c>
    </row>
    <row r="193" spans="1:8" ht="14.1" customHeight="1">
      <c r="A193" s="22" t="s">
        <v>120</v>
      </c>
      <c r="B193" s="13" t="s">
        <v>18</v>
      </c>
      <c r="C193" s="92">
        <v>255</v>
      </c>
      <c r="D193" s="99"/>
      <c r="E193" s="37"/>
      <c r="F193" s="38">
        <f t="shared" si="22"/>
        <v>0</v>
      </c>
      <c r="G193" s="18"/>
      <c r="H193" s="19">
        <f t="shared" si="23"/>
        <v>0</v>
      </c>
    </row>
    <row r="194" spans="1:8" ht="14.1" customHeight="1">
      <c r="A194" s="22" t="s">
        <v>235</v>
      </c>
      <c r="B194" s="13" t="s">
        <v>18</v>
      </c>
      <c r="C194" s="92">
        <v>520</v>
      </c>
      <c r="D194" s="99"/>
      <c r="E194" s="37"/>
      <c r="F194" s="38">
        <f t="shared" si="22"/>
        <v>0</v>
      </c>
      <c r="G194" s="18"/>
      <c r="H194" s="19">
        <f t="shared" si="23"/>
        <v>0</v>
      </c>
    </row>
    <row r="195" spans="1:8" ht="14.1" customHeight="1" thickBot="1">
      <c r="A195" s="23" t="s">
        <v>121</v>
      </c>
      <c r="B195" s="40" t="s">
        <v>18</v>
      </c>
      <c r="C195" s="93">
        <v>360</v>
      </c>
      <c r="D195" s="40"/>
      <c r="E195" s="41"/>
      <c r="F195" s="26">
        <f t="shared" si="22"/>
        <v>0</v>
      </c>
      <c r="G195" s="27">
        <f>F195+F194+F193+F192+F191+F190+F189+F188+F187+F186+F185+F184+F183</f>
        <v>0</v>
      </c>
      <c r="H195" s="19">
        <f t="shared" si="23"/>
        <v>0</v>
      </c>
    </row>
    <row r="196" spans="1:8" ht="14.1" customHeight="1" thickTop="1" thickBot="1">
      <c r="A196" s="30" t="s">
        <v>122</v>
      </c>
      <c r="B196" s="78"/>
      <c r="C196" s="32"/>
      <c r="D196" s="32"/>
      <c r="E196" s="32"/>
      <c r="F196" s="32"/>
      <c r="G196" s="33"/>
      <c r="H196" s="51"/>
    </row>
    <row r="197" spans="1:8" ht="14.1" customHeight="1" thickTop="1">
      <c r="A197" s="109" t="s">
        <v>123</v>
      </c>
      <c r="B197" s="35" t="s">
        <v>18</v>
      </c>
      <c r="C197" s="36">
        <v>120</v>
      </c>
      <c r="D197" s="35"/>
      <c r="E197" s="37"/>
      <c r="F197" s="38">
        <f t="shared" ref="F197:F204" si="24">PRODUCT(E197,H197)</f>
        <v>0</v>
      </c>
      <c r="G197" s="18"/>
      <c r="H197" s="19">
        <f t="shared" ref="H197:H204" si="25">D197*C197</f>
        <v>0</v>
      </c>
    </row>
    <row r="198" spans="1:8" ht="14.1" customHeight="1">
      <c r="A198" s="22" t="s">
        <v>233</v>
      </c>
      <c r="B198" s="13" t="s">
        <v>18</v>
      </c>
      <c r="C198" s="14">
        <v>234</v>
      </c>
      <c r="D198" s="35"/>
      <c r="E198" s="37"/>
      <c r="F198" s="38">
        <f t="shared" si="24"/>
        <v>0</v>
      </c>
      <c r="G198" s="18"/>
      <c r="H198" s="19">
        <f t="shared" si="25"/>
        <v>0</v>
      </c>
    </row>
    <row r="199" spans="1:8" ht="14.1" customHeight="1">
      <c r="A199" s="22" t="s">
        <v>232</v>
      </c>
      <c r="B199" s="13" t="s">
        <v>18</v>
      </c>
      <c r="C199" s="14">
        <v>234</v>
      </c>
      <c r="D199" s="35"/>
      <c r="E199" s="37"/>
      <c r="F199" s="38">
        <f t="shared" si="24"/>
        <v>0</v>
      </c>
      <c r="G199" s="18"/>
      <c r="H199" s="19">
        <f t="shared" si="25"/>
        <v>0</v>
      </c>
    </row>
    <row r="200" spans="1:8" ht="14.1" customHeight="1">
      <c r="A200" s="22" t="s">
        <v>234</v>
      </c>
      <c r="B200" s="13" t="s">
        <v>18</v>
      </c>
      <c r="C200" s="14">
        <v>252</v>
      </c>
      <c r="D200" s="35"/>
      <c r="E200" s="37"/>
      <c r="F200" s="38">
        <f t="shared" si="24"/>
        <v>0</v>
      </c>
      <c r="G200" s="18"/>
      <c r="H200" s="19">
        <f t="shared" si="25"/>
        <v>0</v>
      </c>
    </row>
    <row r="201" spans="1:8" ht="14.1" customHeight="1">
      <c r="A201" s="22" t="s">
        <v>124</v>
      </c>
      <c r="B201" s="13" t="s">
        <v>18</v>
      </c>
      <c r="C201" s="14">
        <v>252</v>
      </c>
      <c r="D201" s="35"/>
      <c r="E201" s="37"/>
      <c r="F201" s="38">
        <f t="shared" si="24"/>
        <v>0</v>
      </c>
      <c r="G201" s="18"/>
      <c r="H201" s="19">
        <f t="shared" si="25"/>
        <v>0</v>
      </c>
    </row>
    <row r="202" spans="1:8" ht="14.1" customHeight="1">
      <c r="A202" s="22" t="s">
        <v>125</v>
      </c>
      <c r="B202" s="13" t="s">
        <v>18</v>
      </c>
      <c r="C202" s="14">
        <v>288</v>
      </c>
      <c r="D202" s="35"/>
      <c r="E202" s="37"/>
      <c r="F202" s="38">
        <f t="shared" si="24"/>
        <v>0</v>
      </c>
      <c r="G202" s="18"/>
      <c r="H202" s="19">
        <f t="shared" si="25"/>
        <v>0</v>
      </c>
    </row>
    <row r="203" spans="1:8" ht="14.1" customHeight="1">
      <c r="A203" s="22" t="s">
        <v>235</v>
      </c>
      <c r="B203" s="13" t="s">
        <v>18</v>
      </c>
      <c r="C203" s="14">
        <v>450</v>
      </c>
      <c r="D203" s="35"/>
      <c r="E203" s="37"/>
      <c r="F203" s="38">
        <f t="shared" si="24"/>
        <v>0</v>
      </c>
      <c r="G203" s="18"/>
      <c r="H203" s="19">
        <f t="shared" si="25"/>
        <v>0</v>
      </c>
    </row>
    <row r="204" spans="1:8" ht="14.1" customHeight="1" thickBot="1">
      <c r="A204" s="23" t="s">
        <v>236</v>
      </c>
      <c r="B204" s="40" t="s">
        <v>18</v>
      </c>
      <c r="C204" s="45">
        <v>480</v>
      </c>
      <c r="D204" s="40"/>
      <c r="E204" s="41"/>
      <c r="F204" s="26">
        <f t="shared" si="24"/>
        <v>0</v>
      </c>
      <c r="G204" s="27">
        <f>F204+F203+F202+F201+F200+F199+F198+F197+F198+F197</f>
        <v>0</v>
      </c>
      <c r="H204" s="19">
        <f t="shared" si="25"/>
        <v>0</v>
      </c>
    </row>
    <row r="205" spans="1:8" ht="14.1" customHeight="1" thickTop="1" thickBot="1">
      <c r="A205" s="30" t="s">
        <v>126</v>
      </c>
      <c r="B205" s="32"/>
      <c r="C205" s="32"/>
      <c r="D205" s="32"/>
      <c r="E205" s="32"/>
      <c r="F205" s="32"/>
      <c r="G205" s="33"/>
      <c r="H205" s="1"/>
    </row>
    <row r="206" spans="1:8" ht="14.1" customHeight="1" thickTop="1">
      <c r="A206" s="34" t="s">
        <v>127</v>
      </c>
      <c r="B206" s="35" t="s">
        <v>18</v>
      </c>
      <c r="C206" s="36">
        <v>1200</v>
      </c>
      <c r="D206" s="35"/>
      <c r="E206" s="37"/>
      <c r="F206" s="38">
        <f t="shared" ref="F206:F216" si="26">PRODUCT(E206,H206)</f>
        <v>0</v>
      </c>
      <c r="G206" s="18"/>
      <c r="H206" s="19">
        <f t="shared" ref="H206:H216" si="27">D206*C206</f>
        <v>0</v>
      </c>
    </row>
    <row r="207" spans="1:8" ht="14.1" customHeight="1">
      <c r="A207" s="22" t="s">
        <v>237</v>
      </c>
      <c r="B207" s="13" t="s">
        <v>18</v>
      </c>
      <c r="C207" s="14">
        <v>420</v>
      </c>
      <c r="D207" s="99"/>
      <c r="E207" s="111"/>
      <c r="F207" s="38">
        <f t="shared" si="26"/>
        <v>0</v>
      </c>
      <c r="G207" s="18"/>
      <c r="H207" s="19">
        <f t="shared" si="27"/>
        <v>0</v>
      </c>
    </row>
    <row r="208" spans="1:8" ht="14.1" customHeight="1">
      <c r="A208" s="22" t="s">
        <v>239</v>
      </c>
      <c r="B208" s="13" t="s">
        <v>18</v>
      </c>
      <c r="C208" s="14">
        <v>270</v>
      </c>
      <c r="D208" s="99"/>
      <c r="E208" s="111"/>
      <c r="F208" s="38">
        <f t="shared" si="26"/>
        <v>0</v>
      </c>
      <c r="G208" s="18"/>
      <c r="H208" s="19">
        <f t="shared" si="27"/>
        <v>0</v>
      </c>
    </row>
    <row r="209" spans="1:8" ht="14.1" customHeight="1">
      <c r="A209" s="22" t="s">
        <v>240</v>
      </c>
      <c r="B209" s="13" t="s">
        <v>18</v>
      </c>
      <c r="C209" s="14">
        <v>360</v>
      </c>
      <c r="D209" s="99"/>
      <c r="E209" s="111"/>
      <c r="F209" s="38">
        <f t="shared" si="26"/>
        <v>0</v>
      </c>
      <c r="G209" s="18"/>
      <c r="H209" s="19">
        <f t="shared" si="27"/>
        <v>0</v>
      </c>
    </row>
    <row r="210" spans="1:8" ht="14.1" customHeight="1">
      <c r="A210" s="100" t="s">
        <v>238</v>
      </c>
      <c r="B210" s="13" t="s">
        <v>18</v>
      </c>
      <c r="C210" s="14">
        <v>480</v>
      </c>
      <c r="D210" s="99"/>
      <c r="E210" s="111"/>
      <c r="F210" s="38">
        <f t="shared" si="26"/>
        <v>0</v>
      </c>
      <c r="G210" s="18"/>
      <c r="H210" s="19">
        <f t="shared" si="27"/>
        <v>0</v>
      </c>
    </row>
    <row r="211" spans="1:8" ht="14.1" customHeight="1">
      <c r="A211" s="22" t="s">
        <v>128</v>
      </c>
      <c r="B211" s="13" t="s">
        <v>18</v>
      </c>
      <c r="C211" s="14">
        <v>540</v>
      </c>
      <c r="D211" s="99"/>
      <c r="E211" s="111"/>
      <c r="F211" s="38">
        <f t="shared" si="26"/>
        <v>0</v>
      </c>
      <c r="G211" s="18"/>
      <c r="H211" s="19">
        <f t="shared" si="27"/>
        <v>0</v>
      </c>
    </row>
    <row r="212" spans="1:8" ht="14.1" customHeight="1">
      <c r="A212" s="22" t="s">
        <v>129</v>
      </c>
      <c r="B212" s="13" t="s">
        <v>18</v>
      </c>
      <c r="C212" s="14">
        <v>900</v>
      </c>
      <c r="D212" s="99"/>
      <c r="E212" s="111"/>
      <c r="F212" s="38">
        <f t="shared" si="26"/>
        <v>0</v>
      </c>
      <c r="G212" s="18"/>
      <c r="H212" s="19">
        <f t="shared" si="27"/>
        <v>0</v>
      </c>
    </row>
    <row r="213" spans="1:8" ht="14.1" customHeight="1">
      <c r="A213" s="22" t="s">
        <v>130</v>
      </c>
      <c r="B213" s="13" t="s">
        <v>18</v>
      </c>
      <c r="C213" s="14">
        <v>400</v>
      </c>
      <c r="D213" s="99"/>
      <c r="E213" s="111"/>
      <c r="F213" s="38">
        <f t="shared" si="26"/>
        <v>0</v>
      </c>
      <c r="G213" s="18"/>
      <c r="H213" s="19">
        <f t="shared" si="27"/>
        <v>0</v>
      </c>
    </row>
    <row r="214" spans="1:8" ht="14.1" customHeight="1">
      <c r="A214" s="22" t="s">
        <v>131</v>
      </c>
      <c r="B214" s="13" t="s">
        <v>18</v>
      </c>
      <c r="C214" s="14">
        <v>540</v>
      </c>
      <c r="D214" s="99"/>
      <c r="E214" s="111"/>
      <c r="F214" s="38">
        <f t="shared" si="26"/>
        <v>0</v>
      </c>
      <c r="G214" s="18"/>
      <c r="H214" s="19">
        <f t="shared" si="27"/>
        <v>0</v>
      </c>
    </row>
    <row r="215" spans="1:8" ht="14.1" customHeight="1">
      <c r="A215" s="100" t="s">
        <v>241</v>
      </c>
      <c r="B215" s="13" t="s">
        <v>132</v>
      </c>
      <c r="C215" s="14">
        <v>150</v>
      </c>
      <c r="D215" s="99"/>
      <c r="E215" s="111"/>
      <c r="F215" s="38">
        <f t="shared" si="26"/>
        <v>0</v>
      </c>
      <c r="G215" s="18"/>
      <c r="H215" s="19">
        <f t="shared" si="27"/>
        <v>0</v>
      </c>
    </row>
    <row r="216" spans="1:8" ht="14.1" customHeight="1">
      <c r="A216" s="22" t="s">
        <v>133</v>
      </c>
      <c r="B216" s="13" t="s">
        <v>18</v>
      </c>
      <c r="C216" s="14">
        <v>1020</v>
      </c>
      <c r="D216" s="35"/>
      <c r="E216" s="37"/>
      <c r="F216" s="38">
        <f t="shared" si="26"/>
        <v>0</v>
      </c>
      <c r="G216" s="18"/>
      <c r="H216" s="19">
        <f t="shared" si="27"/>
        <v>0</v>
      </c>
    </row>
    <row r="217" spans="1:8" ht="14.1" customHeight="1">
      <c r="A217" s="22" t="s">
        <v>134</v>
      </c>
      <c r="B217" s="13" t="s">
        <v>18</v>
      </c>
      <c r="C217" s="20" t="s">
        <v>135</v>
      </c>
      <c r="D217" s="35"/>
      <c r="E217" s="37"/>
      <c r="F217" s="38"/>
      <c r="G217" s="18"/>
      <c r="H217" s="19"/>
    </row>
    <row r="218" spans="1:8" ht="14.1" customHeight="1">
      <c r="A218" s="103" t="s">
        <v>136</v>
      </c>
      <c r="B218" s="13" t="s">
        <v>18</v>
      </c>
      <c r="C218" s="20">
        <v>120</v>
      </c>
      <c r="D218" s="35"/>
      <c r="E218" s="37"/>
      <c r="F218" s="38">
        <f>PRODUCT(E218,H218)</f>
        <v>0</v>
      </c>
      <c r="G218" s="18"/>
      <c r="H218" s="19">
        <f>D218*C218</f>
        <v>0</v>
      </c>
    </row>
    <row r="219" spans="1:8" ht="14.1" customHeight="1" thickBot="1">
      <c r="A219" s="105" t="s">
        <v>137</v>
      </c>
      <c r="B219" s="40" t="s">
        <v>18</v>
      </c>
      <c r="C219" s="45">
        <v>80</v>
      </c>
      <c r="D219" s="40"/>
      <c r="E219" s="41"/>
      <c r="F219" s="26">
        <f>PRODUCT(E219,H219)</f>
        <v>0</v>
      </c>
      <c r="G219" s="27">
        <f>F219+F218+F216+F215+F214+F213+F212+F211+F210+F209+F208+F207+F206</f>
        <v>0</v>
      </c>
      <c r="H219" s="19">
        <f>D219*C219</f>
        <v>0</v>
      </c>
    </row>
    <row r="220" spans="1:8" ht="14.1" customHeight="1" thickTop="1" thickBot="1">
      <c r="A220" s="30" t="s">
        <v>138</v>
      </c>
      <c r="B220" s="32"/>
      <c r="C220" s="79"/>
      <c r="D220" s="80"/>
      <c r="E220" s="80"/>
      <c r="F220" s="80"/>
      <c r="G220" s="81"/>
      <c r="H220" s="1"/>
    </row>
    <row r="221" spans="1:8" ht="14.1" customHeight="1" thickTop="1">
      <c r="A221" s="103" t="s">
        <v>139</v>
      </c>
      <c r="B221" s="13" t="s">
        <v>18</v>
      </c>
      <c r="C221" s="14">
        <v>1500</v>
      </c>
      <c r="D221" s="35"/>
      <c r="E221" s="37"/>
      <c r="F221" s="38">
        <f t="shared" ref="F221:F226" si="28">PRODUCT(E221,H221)</f>
        <v>0</v>
      </c>
      <c r="G221" s="18"/>
      <c r="H221" s="19">
        <f t="shared" ref="H221:H226" si="29">D221*C221</f>
        <v>0</v>
      </c>
    </row>
    <row r="222" spans="1:8" ht="18.75" customHeight="1">
      <c r="A222" s="110" t="s">
        <v>140</v>
      </c>
      <c r="B222" s="13" t="s">
        <v>18</v>
      </c>
      <c r="C222" s="14">
        <v>3800</v>
      </c>
      <c r="D222" s="99"/>
      <c r="E222" s="37"/>
      <c r="F222" s="38">
        <f t="shared" si="28"/>
        <v>0</v>
      </c>
      <c r="G222" s="18"/>
      <c r="H222" s="19">
        <f t="shared" si="29"/>
        <v>0</v>
      </c>
    </row>
    <row r="223" spans="1:8" ht="14.1" customHeight="1">
      <c r="A223" s="103" t="s">
        <v>141</v>
      </c>
      <c r="B223" s="13" t="s">
        <v>18</v>
      </c>
      <c r="C223" s="14">
        <v>960</v>
      </c>
      <c r="D223" s="99"/>
      <c r="E223" s="37"/>
      <c r="F223" s="38">
        <f t="shared" si="28"/>
        <v>0</v>
      </c>
      <c r="G223" s="18"/>
      <c r="H223" s="19">
        <f t="shared" si="29"/>
        <v>0</v>
      </c>
    </row>
    <row r="224" spans="1:8" ht="14.1" customHeight="1">
      <c r="A224" s="103" t="s">
        <v>142</v>
      </c>
      <c r="B224" s="13" t="s">
        <v>18</v>
      </c>
      <c r="C224" s="14">
        <v>2100</v>
      </c>
      <c r="D224" s="99"/>
      <c r="E224" s="37"/>
      <c r="F224" s="38">
        <f t="shared" si="28"/>
        <v>0</v>
      </c>
      <c r="G224" s="18"/>
      <c r="H224" s="19">
        <f t="shared" si="29"/>
        <v>0</v>
      </c>
    </row>
    <row r="225" spans="1:8" ht="14.1" customHeight="1">
      <c r="A225" s="22" t="s">
        <v>242</v>
      </c>
      <c r="B225" s="13" t="s">
        <v>18</v>
      </c>
      <c r="C225" s="14">
        <v>4500</v>
      </c>
      <c r="D225" s="99"/>
      <c r="E225" s="37"/>
      <c r="F225" s="38">
        <f t="shared" si="28"/>
        <v>0</v>
      </c>
      <c r="G225" s="18"/>
      <c r="H225" s="19">
        <f t="shared" si="29"/>
        <v>0</v>
      </c>
    </row>
    <row r="226" spans="1:8" ht="14.1" customHeight="1" thickBot="1">
      <c r="A226" s="23" t="s">
        <v>243</v>
      </c>
      <c r="B226" s="40" t="s">
        <v>35</v>
      </c>
      <c r="C226" s="45">
        <v>540</v>
      </c>
      <c r="D226" s="98"/>
      <c r="E226" s="41"/>
      <c r="F226" s="26">
        <f t="shared" si="28"/>
        <v>0</v>
      </c>
      <c r="G226" s="27">
        <f>F226+F225+F224+F223+F222+F221</f>
        <v>0</v>
      </c>
      <c r="H226" s="19">
        <f t="shared" si="29"/>
        <v>0</v>
      </c>
    </row>
    <row r="227" spans="1:8" ht="15.95" customHeight="1" thickTop="1" thickBot="1">
      <c r="A227" s="127" t="s">
        <v>143</v>
      </c>
      <c r="B227" s="127"/>
      <c r="C227" s="127"/>
      <c r="D227" s="127"/>
      <c r="E227" s="127"/>
      <c r="F227" s="127"/>
      <c r="G227" s="82"/>
    </row>
    <row r="228" spans="1:8" ht="14.1" customHeight="1" thickTop="1">
      <c r="A228" s="34" t="s">
        <v>144</v>
      </c>
      <c r="B228" s="35" t="s">
        <v>18</v>
      </c>
      <c r="C228" s="36">
        <v>600</v>
      </c>
      <c r="D228" s="35"/>
      <c r="E228" s="37"/>
      <c r="F228" s="38">
        <f t="shared" ref="F228:F233" si="30">PRODUCT(E228,H228)</f>
        <v>0</v>
      </c>
      <c r="G228" s="18"/>
      <c r="H228" s="19">
        <f t="shared" ref="H228:H233" si="31">D228*C228</f>
        <v>0</v>
      </c>
    </row>
    <row r="229" spans="1:8" ht="14.1" customHeight="1">
      <c r="A229" s="22" t="s">
        <v>145</v>
      </c>
      <c r="B229" s="13" t="s">
        <v>18</v>
      </c>
      <c r="C229" s="14">
        <v>80</v>
      </c>
      <c r="D229" s="35"/>
      <c r="E229" s="37"/>
      <c r="F229" s="38">
        <f t="shared" si="30"/>
        <v>0</v>
      </c>
      <c r="G229" s="18"/>
      <c r="H229" s="19">
        <f t="shared" si="31"/>
        <v>0</v>
      </c>
    </row>
    <row r="230" spans="1:8" ht="14.1" customHeight="1">
      <c r="A230" s="22" t="s">
        <v>146</v>
      </c>
      <c r="B230" s="13" t="s">
        <v>132</v>
      </c>
      <c r="C230" s="14">
        <v>50</v>
      </c>
      <c r="D230" s="35"/>
      <c r="E230" s="37"/>
      <c r="F230" s="38">
        <f t="shared" si="30"/>
        <v>0</v>
      </c>
      <c r="G230" s="18"/>
      <c r="H230" s="19">
        <f t="shared" si="31"/>
        <v>0</v>
      </c>
    </row>
    <row r="231" spans="1:8" ht="14.1" customHeight="1">
      <c r="A231" s="22" t="s">
        <v>147</v>
      </c>
      <c r="B231" s="13" t="s">
        <v>132</v>
      </c>
      <c r="C231" s="14">
        <v>60</v>
      </c>
      <c r="D231" s="35"/>
      <c r="E231" s="37"/>
      <c r="F231" s="38">
        <f t="shared" si="30"/>
        <v>0</v>
      </c>
      <c r="G231" s="18"/>
      <c r="H231" s="19">
        <f t="shared" si="31"/>
        <v>0</v>
      </c>
    </row>
    <row r="232" spans="1:8" ht="14.1" customHeight="1">
      <c r="A232" s="22" t="s">
        <v>148</v>
      </c>
      <c r="B232" s="13" t="s">
        <v>18</v>
      </c>
      <c r="C232" s="14">
        <v>120</v>
      </c>
      <c r="D232" s="35"/>
      <c r="E232" s="37"/>
      <c r="F232" s="38">
        <f t="shared" si="30"/>
        <v>0</v>
      </c>
      <c r="G232" s="18"/>
      <c r="H232" s="19">
        <f t="shared" si="31"/>
        <v>0</v>
      </c>
    </row>
    <row r="233" spans="1:8" ht="14.1" customHeight="1" thickBot="1">
      <c r="A233" s="23" t="s">
        <v>149</v>
      </c>
      <c r="B233" s="40" t="s">
        <v>18</v>
      </c>
      <c r="C233" s="45">
        <v>240</v>
      </c>
      <c r="D233" s="40"/>
      <c r="E233" s="41"/>
      <c r="F233" s="26">
        <f t="shared" si="30"/>
        <v>0</v>
      </c>
      <c r="G233" s="27">
        <f>F233+F232+F231+F230+F229+F228</f>
        <v>0</v>
      </c>
      <c r="H233" s="19">
        <f t="shared" si="31"/>
        <v>0</v>
      </c>
    </row>
    <row r="234" spans="1:8" ht="14.1" customHeight="1" thickTop="1">
      <c r="A234" s="83"/>
    </row>
    <row r="235" spans="1:8" ht="14.1" customHeight="1">
      <c r="A235" s="83"/>
    </row>
    <row r="236" spans="1:8" ht="14.1" customHeight="1">
      <c r="A236" s="84" t="s">
        <v>150</v>
      </c>
      <c r="B236" s="128" t="s">
        <v>151</v>
      </c>
      <c r="C236" s="128"/>
      <c r="D236" s="128"/>
      <c r="E236" s="128"/>
      <c r="F236" s="129" t="s">
        <v>7</v>
      </c>
      <c r="G236" s="129"/>
    </row>
    <row r="237" spans="1:8" ht="14.1" customHeight="1">
      <c r="A237" s="22" t="s">
        <v>152</v>
      </c>
      <c r="B237" s="130" t="s">
        <v>153</v>
      </c>
      <c r="C237" s="130"/>
      <c r="D237" s="130"/>
      <c r="E237" s="130"/>
      <c r="F237" s="131">
        <v>1.2</v>
      </c>
      <c r="G237" s="131"/>
    </row>
    <row r="238" spans="1:8" ht="27.4" customHeight="1">
      <c r="A238" s="43" t="s">
        <v>154</v>
      </c>
      <c r="B238" s="132" t="s">
        <v>155</v>
      </c>
      <c r="C238" s="132"/>
      <c r="D238" s="132"/>
      <c r="E238" s="132"/>
      <c r="F238" s="131">
        <v>1.5</v>
      </c>
      <c r="G238" s="131"/>
    </row>
    <row r="239" spans="1:8" ht="14.1" customHeight="1">
      <c r="A239" s="22" t="s">
        <v>156</v>
      </c>
      <c r="B239" s="130" t="s">
        <v>157</v>
      </c>
      <c r="C239" s="130"/>
      <c r="D239" s="130"/>
      <c r="E239" s="130"/>
      <c r="F239" s="131">
        <v>1.4</v>
      </c>
      <c r="G239" s="131"/>
    </row>
    <row r="240" spans="1:8" ht="42.75" customHeight="1">
      <c r="A240" s="43" t="s">
        <v>158</v>
      </c>
      <c r="B240" s="133" t="s">
        <v>159</v>
      </c>
      <c r="C240" s="133"/>
      <c r="D240" s="133"/>
      <c r="E240" s="133"/>
      <c r="F240" s="131">
        <v>1.25</v>
      </c>
      <c r="G240" s="131"/>
    </row>
    <row r="241" spans="1:8" ht="27" customHeight="1">
      <c r="A241" s="43" t="s">
        <v>160</v>
      </c>
      <c r="B241" s="130" t="s">
        <v>161</v>
      </c>
      <c r="C241" s="130"/>
      <c r="D241" s="130"/>
      <c r="E241" s="130"/>
      <c r="F241" s="131">
        <v>1.2</v>
      </c>
      <c r="G241" s="131"/>
    </row>
    <row r="242" spans="1:8" ht="14.1" customHeight="1">
      <c r="A242" s="22" t="s">
        <v>162</v>
      </c>
      <c r="B242" s="130" t="s">
        <v>163</v>
      </c>
      <c r="C242" s="130"/>
      <c r="D242" s="130"/>
      <c r="E242" s="130"/>
      <c r="F242" s="131">
        <v>1.5</v>
      </c>
      <c r="G242" s="131"/>
    </row>
    <row r="243" spans="1:8" ht="25.5" customHeight="1">
      <c r="A243" s="43" t="s">
        <v>164</v>
      </c>
      <c r="B243" s="130" t="s">
        <v>165</v>
      </c>
      <c r="C243" s="130"/>
      <c r="D243" s="130"/>
      <c r="E243" s="130"/>
      <c r="F243" s="131">
        <v>1.6</v>
      </c>
      <c r="G243" s="131"/>
    </row>
    <row r="244" spans="1:8" ht="27" customHeight="1">
      <c r="A244" s="43" t="s">
        <v>166</v>
      </c>
      <c r="B244" s="130" t="s">
        <v>167</v>
      </c>
      <c r="C244" s="130"/>
      <c r="D244" s="130"/>
      <c r="E244" s="130"/>
      <c r="F244" s="131">
        <v>1.5</v>
      </c>
      <c r="G244" s="131"/>
    </row>
    <row r="245" spans="1:8" ht="14.1" customHeight="1">
      <c r="A245" s="22" t="s">
        <v>168</v>
      </c>
      <c r="B245" s="130" t="s">
        <v>169</v>
      </c>
      <c r="C245" s="130"/>
      <c r="D245" s="130"/>
      <c r="E245" s="130"/>
      <c r="F245" s="131">
        <v>1.2</v>
      </c>
      <c r="G245" s="131"/>
    </row>
    <row r="246" spans="1:8" ht="27" customHeight="1">
      <c r="A246" s="43" t="s">
        <v>170</v>
      </c>
      <c r="B246" s="130" t="s">
        <v>171</v>
      </c>
      <c r="C246" s="130"/>
      <c r="D246" s="130"/>
      <c r="E246" s="130"/>
      <c r="F246" s="131">
        <v>1.1499999999999999</v>
      </c>
      <c r="G246" s="131"/>
    </row>
    <row r="247" spans="1:8" ht="14.1" customHeight="1">
      <c r="A247" s="83"/>
    </row>
    <row r="248" spans="1:8" ht="14.1" customHeight="1">
      <c r="A248" s="83"/>
    </row>
    <row r="249" spans="1:8" ht="14.1" customHeight="1" thickBot="1">
      <c r="A249" s="85" t="s">
        <v>172</v>
      </c>
      <c r="B249" s="48"/>
      <c r="C249" s="48"/>
      <c r="D249" s="48"/>
      <c r="E249" s="48"/>
      <c r="F249" s="134">
        <f>G233+G226+G219+G204+G195+G180+G175+G148+G142+G135+G130+G120+G112+G101+G86+G80+G75+G69+G63+G54+G45+G41+G37+G32+G20</f>
        <v>0</v>
      </c>
      <c r="G249" s="134"/>
      <c r="H249" s="86"/>
    </row>
    <row r="250" spans="1:8" ht="14.1" customHeight="1" thickTop="1">
      <c r="A250" s="52"/>
      <c r="H250" s="87"/>
    </row>
    <row r="251" spans="1:8" ht="14.1" customHeight="1">
      <c r="A251" s="1" t="s">
        <v>173</v>
      </c>
      <c r="B251" s="88"/>
      <c r="C251" s="88"/>
    </row>
    <row r="252" spans="1:8" ht="14.1" customHeight="1">
      <c r="A252" s="1" t="s">
        <v>174</v>
      </c>
      <c r="B252" s="1"/>
      <c r="C252" s="1"/>
    </row>
    <row r="253" spans="1:8" ht="14.1" customHeight="1">
      <c r="A253" s="1" t="s">
        <v>175</v>
      </c>
      <c r="B253" s="1"/>
      <c r="C253" s="1"/>
      <c r="F253" s="52"/>
      <c r="G253" s="52"/>
    </row>
    <row r="254" spans="1:8" ht="14.1" customHeight="1">
      <c r="A254" s="1" t="s">
        <v>176</v>
      </c>
      <c r="B254" s="1"/>
      <c r="C254" s="1"/>
    </row>
    <row r="256" spans="1:8" ht="15.4">
      <c r="A256" s="5" t="s">
        <v>177</v>
      </c>
      <c r="B256" s="5"/>
      <c r="C256" s="5" t="s">
        <v>178</v>
      </c>
      <c r="D256" s="5"/>
    </row>
    <row r="257" spans="1:4" ht="15.4">
      <c r="A257" s="5"/>
      <c r="B257" s="5"/>
      <c r="C257" s="5"/>
      <c r="D257" s="5"/>
    </row>
    <row r="258" spans="1:4" ht="15.4">
      <c r="A258" s="5" t="s">
        <v>179</v>
      </c>
      <c r="B258" s="5" t="s">
        <v>196</v>
      </c>
      <c r="C258" s="5"/>
      <c r="D258" s="5"/>
    </row>
    <row r="259" spans="1:4" ht="15.4">
      <c r="A259" s="5"/>
      <c r="B259" s="5"/>
      <c r="C259" s="5"/>
      <c r="D259" s="5"/>
    </row>
    <row r="260" spans="1:4" ht="15.4">
      <c r="A260" s="5" t="s">
        <v>180</v>
      </c>
      <c r="B260" s="5" t="s">
        <v>197</v>
      </c>
      <c r="C260" s="5"/>
      <c r="D260" s="5"/>
    </row>
    <row r="263" spans="1:4" ht="14.1" customHeight="1">
      <c r="A263" s="89" t="s">
        <v>181</v>
      </c>
    </row>
    <row r="264" spans="1:4" ht="14.1" customHeight="1">
      <c r="A264" s="89"/>
    </row>
    <row r="267" spans="1:4">
      <c r="A267" s="90"/>
    </row>
  </sheetData>
  <mergeCells count="45">
    <mergeCell ref="F249:G249"/>
    <mergeCell ref="B243:E243"/>
    <mergeCell ref="F243:G243"/>
    <mergeCell ref="B244:E244"/>
    <mergeCell ref="F244:G244"/>
    <mergeCell ref="B245:E245"/>
    <mergeCell ref="F245:G245"/>
    <mergeCell ref="B241:E241"/>
    <mergeCell ref="F241:G241"/>
    <mergeCell ref="B242:E242"/>
    <mergeCell ref="F242:G242"/>
    <mergeCell ref="B246:E246"/>
    <mergeCell ref="F246:G246"/>
    <mergeCell ref="B238:E238"/>
    <mergeCell ref="F238:G238"/>
    <mergeCell ref="B239:E239"/>
    <mergeCell ref="F239:G239"/>
    <mergeCell ref="B240:E240"/>
    <mergeCell ref="F240:G240"/>
    <mergeCell ref="A227:F227"/>
    <mergeCell ref="B236:E236"/>
    <mergeCell ref="F236:G236"/>
    <mergeCell ref="B237:E237"/>
    <mergeCell ref="F237:G237"/>
    <mergeCell ref="A121:F121"/>
    <mergeCell ref="A131:F131"/>
    <mergeCell ref="A136:F136"/>
    <mergeCell ref="A149:C149"/>
    <mergeCell ref="A181:F181"/>
    <mergeCell ref="B14:C14"/>
    <mergeCell ref="A15:F15"/>
    <mergeCell ref="A46:C46"/>
    <mergeCell ref="A55:F55"/>
    <mergeCell ref="A102:F102"/>
    <mergeCell ref="B11:C11"/>
    <mergeCell ref="B13:C13"/>
    <mergeCell ref="C1:F1"/>
    <mergeCell ref="C2:F2"/>
    <mergeCell ref="C3:F3"/>
    <mergeCell ref="B5:B6"/>
    <mergeCell ref="C5:C6"/>
    <mergeCell ref="D5:D6"/>
    <mergeCell ref="E5:E6"/>
    <mergeCell ref="F5:F6"/>
    <mergeCell ref="B12:F12"/>
  </mergeCells>
  <pageMargins left="0" right="0" top="0.15748031496062992" bottom="0.15748031496062992" header="0" footer="0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96875" defaultRowHeight="14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96875" defaultRowHeight="14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***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Home</cp:lastModifiedBy>
  <cp:revision>74</cp:revision>
  <cp:lastPrinted>2023-04-23T10:36:25Z</cp:lastPrinted>
  <dcterms:created xsi:type="dcterms:W3CDTF">2016-01-26T16:16:35Z</dcterms:created>
  <dcterms:modified xsi:type="dcterms:W3CDTF">2023-04-23T10:36:27Z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***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